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t1722\Documents\"/>
    </mc:Choice>
  </mc:AlternateContent>
  <bookViews>
    <workbookView xWindow="0" yWindow="0" windowWidth="20490" windowHeight="7455"/>
  </bookViews>
  <sheets>
    <sheet name="ROZPIS" sheetId="1" r:id="rId1"/>
    <sheet name="STRELCI_ŽK_ČK" sheetId="5" r:id="rId2"/>
    <sheet name="STATISTIKY" sheetId="3" state="hidden" r:id="rId3"/>
    <sheet name="TABUĽKY" sheetId="6" r:id="rId4"/>
  </sheets>
  <externalReferences>
    <externalReference r:id="rId5"/>
  </externalReferences>
  <definedNames>
    <definedName name="_xlnm._FilterDatabase" localSheetId="0" hidden="1">ROZPIS!$C$5:$P$25</definedName>
    <definedName name="_xlnm._FilterDatabase" localSheetId="2" hidden="1">STATISTIKY!$C$133:$V$137</definedName>
    <definedName name="_xlnm._FilterDatabase" localSheetId="1" hidden="1">STRELCI_ŽK_ČK!$C$7:$F$34</definedName>
    <definedName name="Adva">'[1]FR 2011'!$BY$8</definedName>
    <definedName name="Ajedna">'[1]FR 2011'!$BY$7</definedName>
    <definedName name="Angola_Against">'[1]FR 2011'!$J$16,'[1]FR 2011'!#REF!,'[1]FR 2011'!#REF!</definedName>
    <definedName name="Angola_Played">'[1]FR 2011'!$I$16,'[1]FR 2011'!#REF!,'[1]FR 2011'!#REF!</definedName>
    <definedName name="Argentina_Against">'[1]FR 2011'!$J$13,'[1]FR 2011'!#REF!,'[1]FR 2011'!#REF!</definedName>
    <definedName name="Argentina_Played">'[1]FR 2011'!$I$13,'[1]FR 2011'!#REF!,'[1]FR 2011'!#REF!</definedName>
    <definedName name="Aštyri">'[1]FR 2011'!$BY$10</definedName>
    <definedName name="Aštytri">#REF!</definedName>
    <definedName name="Atri">'[1]FR 2011'!$BY$9</definedName>
    <definedName name="Australia_Against">'[1]FR 2011'!$J$19,'[1]FR 2011'!#REF!,'[1]FR 2011'!#REF!</definedName>
    <definedName name="Australia_Played">'[1]FR 2011'!$I$19,'[1]FR 2011'!#REF!,'[1]FR 2011'!#REF!</definedName>
    <definedName name="Bdva">'[1]FR 2011'!$BY$16</definedName>
    <definedName name="Bjedna">'[1]FR 2011'!$BY$15</definedName>
    <definedName name="Brazil_Against">'[1]FR 2011'!$J$20,'[1]FR 2011'!#REF!,'[1]FR 2011'!#REF!</definedName>
    <definedName name="Brazil_Played">'[1]FR 2011'!$I$20,'[1]FR 2011'!#REF!,'[1]FR 2011'!#REF!</definedName>
    <definedName name="Bštyri">'[1]FR 2011'!#REF!</definedName>
    <definedName name="Bštytri">'[1]FR 2011'!#REF!</definedName>
    <definedName name="Btri">'[1]FR 2011'!$BY$17</definedName>
    <definedName name="Cdva">'[1]FR 2011'!$BY$23</definedName>
    <definedName name="Cjedna">'[1]FR 2011'!$BY$22</definedName>
    <definedName name="Costa_Against">'[1]FR 2011'!$I$8,'[1]FR 2011'!#REF!,'[1]FR 2011'!#REF!</definedName>
    <definedName name="Costa_Played">'[1]FR 2011'!$J$8,'[1]FR 2011'!#REF!,'[1]FR 2011'!#REF!</definedName>
    <definedName name="Croatia_Against">'[1]FR 2011'!$I$20,'[1]FR 2011'!#REF!,'[1]FR 2011'!#REF!</definedName>
    <definedName name="Croatia_Played">'[1]FR 2011'!$J$20,'[1]FR 2011'!#REF!,'[1]FR 2011'!#REF!</definedName>
    <definedName name="Ctri">'[1]FR 2011'!$BY$24</definedName>
    <definedName name="Czech_Against">'[1]FR 2011'!$I$18,'[1]FR 2011'!#REF!,'[1]FR 2011'!#REF!</definedName>
    <definedName name="Czech_Played">'[1]FR 2011'!$J$18,'[1]FR 2011'!#REF!,'[1]FR 2011'!#REF!</definedName>
    <definedName name="Drawpoints">'[1]FR 2011'!$Q$6</definedName>
    <definedName name="Ecuador_Against">'[1]FR 2011'!$I$9,'[1]FR 2011'!#REF!,'[1]FR 2011'!#REF!</definedName>
    <definedName name="Ecuador_Played">'[1]FR 2011'!$J$9,'[1]FR 2011'!#REF!,'[1]FR 2011'!#REF!</definedName>
    <definedName name="England_Against">'[1]FR 2011'!$J$10,'[1]FR 2011'!#REF!,'[1]FR 2011'!#REF!</definedName>
    <definedName name="England_Played">'[1]FR 2011'!$I$10,'[1]FR 2011'!#REF!,'[1]FR 2011'!#REF!</definedName>
    <definedName name="France_Against">'[1]FR 2011'!#REF!,'[1]FR 2011'!#REF!,'[1]FR 2011'!#REF!</definedName>
    <definedName name="France_Played">'[1]FR 2011'!#REF!,'[1]FR 2011'!#REF!,'[1]FR 2011'!#REF!</definedName>
    <definedName name="Germany_Against">'[1]FR 2011'!$J$8,'[1]FR 2011'!#REF!,'[1]FR 2011'!#REF!</definedName>
    <definedName name="Germany_Played">'[1]FR 2011'!$I$8,'[1]FR 2011'!#REF!,'[1]FR 2011'!#REF!</definedName>
    <definedName name="Ghana_Against">'[1]FR 2011'!$I$17,'[1]FR 2011'!#REF!,'[1]FR 2011'!#REF!</definedName>
    <definedName name="Ghana_Played">'[1]FR 2011'!$J$17,'[1]FR 2011'!#REF!,'[1]FR 2011'!#REF!</definedName>
    <definedName name="Groupstage_Losers">#REF!</definedName>
    <definedName name="Groupstage_Winners">#REF!</definedName>
    <definedName name="Iran_Against">'[1]FR 2011'!$I$15,'[1]FR 2011'!#REF!,'[1]FR 2011'!#REF!</definedName>
    <definedName name="Iran_Played">'[1]FR 2011'!$J$15,'[1]FR 2011'!#REF!,'[1]FR 2011'!#REF!</definedName>
    <definedName name="Italy_Against">'[1]FR 2011'!$J$17,'[1]FR 2011'!#REF!,'[1]FR 2011'!#REF!</definedName>
    <definedName name="Italy_Played">'[1]FR 2011'!$I$17,'[1]FR 2011'!#REF!,'[1]FR 2011'!#REF!</definedName>
    <definedName name="Ivory_Against">'[1]FR 2011'!$I$13,'[1]FR 2011'!#REF!,'[1]FR 2011'!#REF!</definedName>
    <definedName name="Ivory_Played">'[1]FR 2011'!$J$13,'[1]FR 2011'!#REF!,'[1]FR 2011'!#REF!</definedName>
    <definedName name="Japan_Against">'[1]FR 2011'!$I$19,'[1]FR 2011'!#REF!,'[1]FR 2011'!#REF!</definedName>
    <definedName name="Japan_Played">'[1]FR 2011'!$J$19,'[1]FR 2011'!#REF!,'[1]FR 2011'!#REF!</definedName>
    <definedName name="Korea_Against">'[1]FR 2011'!#REF!,'[1]FR 2011'!#REF!,'[1]FR 2011'!#REF!</definedName>
    <definedName name="Korea_Played">'[1]FR 2011'!#REF!,'[1]FR 2011'!#REF!,'[1]FR 2011'!#REF!</definedName>
    <definedName name="losers_gr">'[1]FR 2011'!$R$8:$R$20</definedName>
    <definedName name="Mexico_Against">'[1]FR 2011'!$J$15,'[1]FR 2011'!#REF!,'[1]FR 2011'!#REF!</definedName>
    <definedName name="Mexico_Played">'[1]FR 2011'!$I$15,'[1]FR 2011'!#REF!,'[1]FR 2011'!#REF!</definedName>
    <definedName name="Netherlands_Against">'[1]FR 2011'!$I$14,'[1]FR 2011'!#REF!,'[1]FR 2011'!#REF!</definedName>
    <definedName name="Netherlands_Played">'[1]FR 2011'!$J$14,'[1]FR 2011'!#REF!,'[1]FR 2011'!#REF!</definedName>
    <definedName name="Paraguay_Against">'[1]FR 2011'!$I$10,'[1]FR 2011'!#REF!,'[1]FR 2011'!#REF!</definedName>
    <definedName name="Paraguay_Played">'[1]FR 2011'!$J$10,'[1]FR 2011'!#REF!,'[1]FR 2011'!#REF!</definedName>
    <definedName name="played_gr">#REF!</definedName>
    <definedName name="Poland_Against">'[1]FR 2011'!$J$9,'[1]FR 2011'!#REF!,'[1]FR 2011'!#REF!</definedName>
    <definedName name="Poland_Played">'[1]FR 2011'!$I$9,'[1]FR 2011'!#REF!,'[1]FR 2011'!#REF!</definedName>
    <definedName name="Portugal_Against">'[1]FR 2011'!$I$16,'[1]FR 2011'!#REF!,'[1]FR 2011'!#REF!</definedName>
    <definedName name="Portugal_Played">'[1]FR 2011'!$J$16,'[1]FR 2011'!#REF!,'[1]FR 2011'!#REF!</definedName>
    <definedName name="_xlnm.Print_Area" localSheetId="0">ROZPIS!$B$3:$X$25</definedName>
    <definedName name="_xlnm.Print_Area" localSheetId="1">STRELCI_ŽK_ČK!$A$1:$M$35</definedName>
    <definedName name="_xlnm.Print_Area" localSheetId="3">TABUĽKY!$A$2:$Y$34</definedName>
    <definedName name="Saudi_Against">'[1]FR 2011'!#REF!,'[1]FR 2011'!#REF!,'[1]FR 2011'!#REF!</definedName>
    <definedName name="Saudi_Played">'[1]FR 2011'!#REF!,'[1]FR 2011'!#REF!,'[1]FR 2011'!#REF!</definedName>
    <definedName name="Serbia_Against">'[1]FR 2011'!$J$14,'[1]FR 2011'!#REF!,'[1]FR 2011'!#REF!</definedName>
    <definedName name="Serbia_Played">'[1]FR 2011'!$I$14,'[1]FR 2011'!#REF!,'[1]FR 2011'!#REF!</definedName>
    <definedName name="Spain_Against">'[1]FR 2011'!#REF!,'[1]FR 2011'!#REF!,'[1]FR 2011'!#REF!</definedName>
    <definedName name="Spain_Played">'[1]FR 2011'!#REF!,'[1]FR 2011'!#REF!,'[1]FR 2011'!#REF!</definedName>
    <definedName name="stats" localSheetId="2">STATISTIKY!$C$6</definedName>
    <definedName name="Sweden_Against">'[1]FR 2011'!$I$11,'[1]FR 2011'!#REF!,'[1]FR 2011'!#REF!</definedName>
    <definedName name="Sweden_Played">'[1]FR 2011'!$J$11,'[1]FR 2011'!#REF!,'[1]FR 2011'!#REF!</definedName>
    <definedName name="Switzerland_Against">'[1]FR 2011'!#REF!,'[1]FR 2011'!#REF!,'[1]FR 2011'!#REF!</definedName>
    <definedName name="Switzerland_Played">'[1]FR 2011'!#REF!,'[1]FR 2011'!#REF!,'[1]FR 2011'!#REF!</definedName>
    <definedName name="Togo_Against">'[1]FR 2011'!#REF!,'[1]FR 2011'!#REF!,'[1]FR 2011'!#REF!</definedName>
    <definedName name="Togo_Played">'[1]FR 2011'!#REF!,'[1]FR 2011'!#REF!,'[1]FR 2011'!#REF!</definedName>
    <definedName name="Trinidad_Against">'[1]FR 2011'!$J$11,'[1]FR 2011'!#REF!,'[1]FR 2011'!#REF!</definedName>
    <definedName name="Trinidad_Played">'[1]FR 2011'!$I$11,'[1]FR 2011'!#REF!,'[1]FR 2011'!#REF!</definedName>
    <definedName name="Tunisia_Against">'[1]FR 2011'!#REF!,'[1]FR 2011'!#REF!,'[1]FR 2011'!#REF!</definedName>
    <definedName name="Tunisia_Played">'[1]FR 2011'!#REF!,'[1]FR 2011'!#REF!,'[1]FR 2011'!#REF!</definedName>
    <definedName name="Ukraine_Against">'[1]FR 2011'!#REF!,'[1]FR 2011'!#REF!,'[1]FR 2011'!#REF!</definedName>
    <definedName name="Ukraine_Played">'[1]FR 2011'!#REF!,'[1]FR 2011'!#REF!,'[1]FR 2011'!#REF!</definedName>
    <definedName name="USA_Against">'[1]FR 2011'!$J$18,'[1]FR 2011'!#REF!,'[1]FR 2011'!#REF!</definedName>
    <definedName name="USA_Played">'[1]FR 2011'!$I$18,'[1]FR 2011'!#REF!,'[1]FR 2011'!#REF!</definedName>
    <definedName name="winners_gr">'[1]FR 2011'!$Q$8:$Q$20</definedName>
    <definedName name="Winpoints">'[1]FR 2011'!$Q$5</definedName>
  </definedNames>
  <calcPr calcId="162913"/>
</workbook>
</file>

<file path=xl/calcChain.xml><?xml version="1.0" encoding="utf-8"?>
<calcChain xmlns="http://schemas.openxmlformats.org/spreadsheetml/2006/main">
  <c r="F11" i="5" l="1"/>
  <c r="F15" i="5" l="1"/>
  <c r="F13" i="5"/>
  <c r="F9" i="5" l="1"/>
  <c r="W8" i="6" l="1"/>
  <c r="W7" i="6"/>
  <c r="W6" i="6"/>
  <c r="V8" i="6"/>
  <c r="U8" i="6"/>
  <c r="V7" i="6"/>
  <c r="U7" i="6"/>
  <c r="V6" i="6"/>
  <c r="U6" i="6"/>
  <c r="Q8" i="6"/>
  <c r="Q7" i="6"/>
  <c r="Q6" i="6"/>
  <c r="U15" i="6"/>
  <c r="V15" i="6"/>
  <c r="V14" i="6"/>
  <c r="V13" i="6"/>
  <c r="U14" i="6"/>
  <c r="U13" i="6"/>
  <c r="U12" i="6"/>
  <c r="V12" i="6"/>
  <c r="W15" i="6"/>
  <c r="W14" i="6"/>
  <c r="W13" i="6"/>
  <c r="W12" i="6"/>
  <c r="Q15" i="6"/>
  <c r="Q14" i="6"/>
  <c r="Q13" i="6"/>
  <c r="Q12" i="6"/>
  <c r="AI11" i="6" l="1"/>
  <c r="AI12" i="6"/>
  <c r="AI13" i="6"/>
  <c r="AI15" i="6"/>
  <c r="AI14" i="6"/>
  <c r="AI7" i="6"/>
  <c r="AI8" i="6"/>
  <c r="AI9" i="6"/>
  <c r="AI10" i="6"/>
  <c r="E5" i="6" l="1"/>
  <c r="H5" i="6" l="1"/>
  <c r="AO8" i="6" s="1"/>
  <c r="Y6" i="6"/>
  <c r="AI6" i="6"/>
  <c r="Y7" i="6"/>
  <c r="AK7" i="6"/>
  <c r="AM7" i="6"/>
  <c r="Y8" i="6"/>
  <c r="AK8" i="6"/>
  <c r="AM8" i="6"/>
  <c r="AQ8" i="6"/>
  <c r="K17" i="1" l="1"/>
  <c r="L17" i="1"/>
  <c r="L16" i="1" l="1"/>
  <c r="K16" i="1"/>
  <c r="L15" i="1"/>
  <c r="K15" i="1"/>
  <c r="B8" i="5" l="1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V18" i="1" l="1"/>
  <c r="Y14" i="6"/>
  <c r="Y15" i="6"/>
  <c r="Y16" i="6"/>
  <c r="Y17" i="6"/>
  <c r="V25" i="1" l="1"/>
  <c r="V19" i="1"/>
  <c r="Y9" i="6" l="1"/>
  <c r="L14" i="1"/>
  <c r="L13" i="1"/>
  <c r="L12" i="1"/>
  <c r="L11" i="1"/>
  <c r="L10" i="1"/>
  <c r="L9" i="1"/>
  <c r="L8" i="1"/>
  <c r="L7" i="1"/>
  <c r="L6" i="1"/>
  <c r="K14" i="1"/>
  <c r="K13" i="1"/>
  <c r="K12" i="1"/>
  <c r="K11" i="1"/>
  <c r="K10" i="1"/>
  <c r="K9" i="1"/>
  <c r="K8" i="1"/>
  <c r="K7" i="1"/>
  <c r="K6" i="1"/>
  <c r="V12" i="1"/>
  <c r="V13" i="1"/>
  <c r="V14" i="1"/>
  <c r="AK9" i="6"/>
  <c r="AC15" i="1"/>
  <c r="AE15" i="1" s="1"/>
  <c r="AB15" i="1"/>
  <c r="AF15" i="1" s="1"/>
  <c r="AD11" i="6"/>
  <c r="AC11" i="6"/>
  <c r="AB11" i="6"/>
  <c r="AR8" i="6" l="1"/>
  <c r="AL7" i="6"/>
  <c r="AL8" i="6"/>
  <c r="AN7" i="6"/>
  <c r="AN8" i="6"/>
  <c r="AP8" i="6"/>
  <c r="AM9" i="6"/>
  <c r="AN9" i="6" s="1"/>
  <c r="AL9" i="6"/>
  <c r="Y13" i="6"/>
  <c r="Y12" i="6"/>
  <c r="AA15" i="1"/>
  <c r="AD15" i="1"/>
  <c r="X11" i="6"/>
  <c r="S11" i="6"/>
  <c r="R11" i="6"/>
  <c r="Q11" i="6"/>
  <c r="K11" i="6"/>
  <c r="H11" i="6"/>
  <c r="E11" i="6"/>
  <c r="G29" i="5"/>
  <c r="B29" i="5"/>
  <c r="G28" i="5"/>
  <c r="B28" i="5"/>
  <c r="G27" i="5"/>
  <c r="B27" i="5"/>
  <c r="G23" i="5"/>
  <c r="B23" i="5"/>
  <c r="G22" i="5"/>
  <c r="G21" i="5"/>
  <c r="G20" i="5"/>
  <c r="G19" i="5"/>
  <c r="AC19" i="1"/>
  <c r="AE19" i="1" s="1"/>
  <c r="AA25" i="1"/>
  <c r="AA19" i="1"/>
  <c r="AA18" i="1"/>
  <c r="AA17" i="1"/>
  <c r="AA14" i="1"/>
  <c r="AA13" i="1"/>
  <c r="AA12" i="1"/>
  <c r="AA11" i="1"/>
  <c r="AA10" i="1"/>
  <c r="AA9" i="1"/>
  <c r="AA8" i="1"/>
  <c r="AA7" i="1"/>
  <c r="AA6" i="1"/>
  <c r="AD6" i="1"/>
  <c r="AD7" i="1"/>
  <c r="AD8" i="1"/>
  <c r="AD9" i="1"/>
  <c r="AD10" i="1"/>
  <c r="AD11" i="1"/>
  <c r="AD12" i="1"/>
  <c r="AD13" i="1"/>
  <c r="AD14" i="1"/>
  <c r="AD17" i="1"/>
  <c r="AD18" i="1"/>
  <c r="AD19" i="1"/>
  <c r="AD25" i="1"/>
  <c r="AB19" i="1"/>
  <c r="AF19" i="1" s="1"/>
  <c r="AC14" i="1"/>
  <c r="AE14" i="1" s="1"/>
  <c r="AB14" i="1"/>
  <c r="AF14" i="1" s="1"/>
  <c r="AB17" i="1"/>
  <c r="AF17" i="1" s="1"/>
  <c r="AC6" i="1"/>
  <c r="AE6" i="1" s="1"/>
  <c r="AC17" i="1"/>
  <c r="AE17" i="1" s="1"/>
  <c r="AB6" i="1"/>
  <c r="AF6" i="1" s="1"/>
  <c r="AC18" i="1"/>
  <c r="AE18" i="1" s="1"/>
  <c r="AB18" i="1"/>
  <c r="AF18" i="1" s="1"/>
  <c r="AC10" i="1"/>
  <c r="AE10" i="1" s="1"/>
  <c r="AB10" i="1"/>
  <c r="AF10" i="1" s="1"/>
  <c r="AC12" i="1"/>
  <c r="AE12" i="1" s="1"/>
  <c r="AB12" i="1"/>
  <c r="AF12" i="1" s="1"/>
  <c r="AC11" i="1"/>
  <c r="AE11" i="1" s="1"/>
  <c r="AB11" i="1"/>
  <c r="AF11" i="1" s="1"/>
  <c r="AC7" i="1"/>
  <c r="AE7" i="1" s="1"/>
  <c r="AB7" i="1"/>
  <c r="AF7" i="1" s="1"/>
  <c r="AC25" i="1"/>
  <c r="AE25" i="1" s="1"/>
  <c r="AB25" i="1"/>
  <c r="AF25" i="1" s="1"/>
  <c r="AC13" i="1"/>
  <c r="AE13" i="1" s="1"/>
  <c r="AB13" i="1"/>
  <c r="AF13" i="1" s="1"/>
  <c r="AC8" i="1"/>
  <c r="AE8" i="1" s="1"/>
  <c r="AB8" i="1"/>
  <c r="AF8" i="1" s="1"/>
  <c r="AC9" i="1"/>
  <c r="AE9" i="1" s="1"/>
  <c r="AB9" i="1"/>
  <c r="AF9" i="1" s="1"/>
  <c r="F34" i="5"/>
  <c r="AK13" i="6" l="1"/>
  <c r="AL13" i="6" s="1"/>
  <c r="AM15" i="6"/>
  <c r="AN15" i="6" s="1"/>
  <c r="AM14" i="6"/>
  <c r="AN14" i="6" s="1"/>
  <c r="AK15" i="6"/>
  <c r="AL15" i="6" s="1"/>
  <c r="AK14" i="6"/>
  <c r="AL14" i="6" s="1"/>
  <c r="AM13" i="6"/>
  <c r="AN13" i="6" s="1"/>
  <c r="AO15" i="6"/>
  <c r="AP15" i="6" s="1"/>
  <c r="AO14" i="6"/>
  <c r="AP14" i="6" s="1"/>
  <c r="AQ15" i="6"/>
  <c r="AR15" i="6" s="1"/>
  <c r="AQ14" i="6"/>
  <c r="AR14" i="6" s="1"/>
  <c r="AQ9" i="6"/>
  <c r="AR9" i="6" s="1"/>
  <c r="AO9" i="6"/>
  <c r="AP9" i="6" s="1"/>
  <c r="AS9" i="6"/>
  <c r="AU9" i="6"/>
  <c r="AV9" i="6" s="1"/>
  <c r="AS15" i="6"/>
  <c r="AU15" i="6"/>
  <c r="AV15" i="6" s="1"/>
  <c r="G34" i="5"/>
  <c r="AT9" i="6" l="1"/>
  <c r="AT15" i="6"/>
</calcChain>
</file>

<file path=xl/sharedStrings.xml><?xml version="1.0" encoding="utf-8"?>
<sst xmlns="http://schemas.openxmlformats.org/spreadsheetml/2006/main" count="1813" uniqueCount="632">
  <si>
    <t>Dátum</t>
  </si>
  <si>
    <t>č.z.</t>
  </si>
  <si>
    <t>Domáci</t>
  </si>
  <si>
    <t>:</t>
  </si>
  <si>
    <t>Hostia</t>
  </si>
  <si>
    <t>Začiatok zápasu</t>
  </si>
  <si>
    <t>výsledok</t>
  </si>
  <si>
    <t>Doprava</t>
  </si>
  <si>
    <t>Energetika</t>
  </si>
  <si>
    <t>TEAM</t>
  </si>
  <si>
    <t>GP</t>
  </si>
  <si>
    <t>W</t>
  </si>
  <si>
    <t>T</t>
  </si>
  <si>
    <t>L</t>
  </si>
  <si>
    <t>GF</t>
  </si>
  <si>
    <t>GA</t>
  </si>
  <si>
    <t>PTS</t>
  </si>
  <si>
    <t>1.</t>
  </si>
  <si>
    <t>2.</t>
  </si>
  <si>
    <t>3.</t>
  </si>
  <si>
    <t>4.</t>
  </si>
  <si>
    <t>5.</t>
  </si>
  <si>
    <t>6.</t>
  </si>
  <si>
    <t>zápasy odohrané / games played</t>
  </si>
  <si>
    <t>výhra / win</t>
  </si>
  <si>
    <t>remíza / tie</t>
  </si>
  <si>
    <t>prehra / lose</t>
  </si>
  <si>
    <t>strelené góly / goals for</t>
  </si>
  <si>
    <t>obdržané góly / goals against</t>
  </si>
  <si>
    <t>body / points</t>
  </si>
  <si>
    <t xml:space="preserve">http://stats.hokej.sk/109.php </t>
  </si>
  <si>
    <t>Štatistika hráčov / Player statistics</t>
  </si>
  <si>
    <t>Produktivita / Scoring Leaders</t>
  </si>
  <si>
    <t>NO</t>
  </si>
  <si>
    <t>PLAYER</t>
  </si>
  <si>
    <t>G</t>
  </si>
  <si>
    <t>A</t>
  </si>
  <si>
    <t>Rastislav Štefáni</t>
  </si>
  <si>
    <t>OCEL</t>
  </si>
  <si>
    <t>Peter Kuzár</t>
  </si>
  <si>
    <t>VEDE</t>
  </si>
  <si>
    <t>Peter Jacko</t>
  </si>
  <si>
    <t>Peter Veselovský ml.</t>
  </si>
  <si>
    <t>Peter Veselovský st.</t>
  </si>
  <si>
    <t>Miroslav Tvrdoň</t>
  </si>
  <si>
    <t>BSCE</t>
  </si>
  <si>
    <t>7.</t>
  </si>
  <si>
    <t>Tomáš Fabry</t>
  </si>
  <si>
    <t>EXPE</t>
  </si>
  <si>
    <t>8.</t>
  </si>
  <si>
    <t>Jozef Toth</t>
  </si>
  <si>
    <t>9.</t>
  </si>
  <si>
    <t>Gabriel Sabo</t>
  </si>
  <si>
    <t>ENER</t>
  </si>
  <si>
    <t>10.</t>
  </si>
  <si>
    <t>Marcel Bocko</t>
  </si>
  <si>
    <t>11.</t>
  </si>
  <si>
    <t>Stanislav Tischler</t>
  </si>
  <si>
    <t>12.</t>
  </si>
  <si>
    <t>Marcel Nikitinskij</t>
  </si>
  <si>
    <t>DOPR</t>
  </si>
  <si>
    <t>13.</t>
  </si>
  <si>
    <t>Ľubomír Grimplini</t>
  </si>
  <si>
    <t>14.</t>
  </si>
  <si>
    <t>Marián Žák</t>
  </si>
  <si>
    <t>SVAL</t>
  </si>
  <si>
    <t>15.</t>
  </si>
  <si>
    <t>Jozef Šoltés</t>
  </si>
  <si>
    <t>16.</t>
  </si>
  <si>
    <t>Zoltán Pataky</t>
  </si>
  <si>
    <t>17.</t>
  </si>
  <si>
    <t>Dušan Radači</t>
  </si>
  <si>
    <t>18.</t>
  </si>
  <si>
    <t>Michal Balint</t>
  </si>
  <si>
    <t>19.</t>
  </si>
  <si>
    <t>Marcel Lukač</t>
  </si>
  <si>
    <t>20.</t>
  </si>
  <si>
    <t>Ján Dzurila</t>
  </si>
  <si>
    <t>21.</t>
  </si>
  <si>
    <t>Radoslav Gajdoš</t>
  </si>
  <si>
    <t>TVAL</t>
  </si>
  <si>
    <t>22.</t>
  </si>
  <si>
    <t>Miroslav Maďar</t>
  </si>
  <si>
    <t>23.</t>
  </si>
  <si>
    <t>Peter Bohuš</t>
  </si>
  <si>
    <t>24.</t>
  </si>
  <si>
    <t>Robert Kulik</t>
  </si>
  <si>
    <t>UDRZ</t>
  </si>
  <si>
    <t>25.</t>
  </si>
  <si>
    <t>Dušan Gonci</t>
  </si>
  <si>
    <t>26.</t>
  </si>
  <si>
    <t>Marcel Kimak</t>
  </si>
  <si>
    <t>27.</t>
  </si>
  <si>
    <t>Kamil Krušpán</t>
  </si>
  <si>
    <t>VPEC</t>
  </si>
  <si>
    <t>28.</t>
  </si>
  <si>
    <t>Milan Hrabčák</t>
  </si>
  <si>
    <t>29.</t>
  </si>
  <si>
    <t xml:space="preserve">Peter Dieneš </t>
  </si>
  <si>
    <t>30.</t>
  </si>
  <si>
    <t>Slavomír Slebodník</t>
  </si>
  <si>
    <t>31.</t>
  </si>
  <si>
    <t>Peter Vereb</t>
  </si>
  <si>
    <t>32.</t>
  </si>
  <si>
    <t>Marek Holcz</t>
  </si>
  <si>
    <t>RARU</t>
  </si>
  <si>
    <t>33.</t>
  </si>
  <si>
    <t>Ladislav Kelemeš</t>
  </si>
  <si>
    <t>34.</t>
  </si>
  <si>
    <t>Slavomír Srnka</t>
  </si>
  <si>
    <t>35.</t>
  </si>
  <si>
    <t>Jozef Lukáč</t>
  </si>
  <si>
    <t>36.</t>
  </si>
  <si>
    <t>Martin Krajňak</t>
  </si>
  <si>
    <t>37.</t>
  </si>
  <si>
    <t>Maroš Jariabek</t>
  </si>
  <si>
    <t>38.</t>
  </si>
  <si>
    <t>Adrián Maňkoš</t>
  </si>
  <si>
    <t>39.</t>
  </si>
  <si>
    <t>Roman Bačovčin</t>
  </si>
  <si>
    <t>40.</t>
  </si>
  <si>
    <t>Martin Kovaľ</t>
  </si>
  <si>
    <t>41.</t>
  </si>
  <si>
    <t>Ladislav Nižník</t>
  </si>
  <si>
    <t>42.</t>
  </si>
  <si>
    <t>Henrich Ogurčák</t>
  </si>
  <si>
    <t>43.</t>
  </si>
  <si>
    <t>Ján Kordovan</t>
  </si>
  <si>
    <t>44.</t>
  </si>
  <si>
    <t>Igor Vereb</t>
  </si>
  <si>
    <t>45.</t>
  </si>
  <si>
    <t>Miroslav Maťašovsky</t>
  </si>
  <si>
    <t>46.</t>
  </si>
  <si>
    <t>Marcel Hintoš</t>
  </si>
  <si>
    <t>47.</t>
  </si>
  <si>
    <t>Gabriel Adam</t>
  </si>
  <si>
    <t>48.</t>
  </si>
  <si>
    <t>Vladimír Senko</t>
  </si>
  <si>
    <t>49.</t>
  </si>
  <si>
    <t>Juraj Bořík</t>
  </si>
  <si>
    <t>50.</t>
  </si>
  <si>
    <t>Marek Fedič</t>
  </si>
  <si>
    <t>51.</t>
  </si>
  <si>
    <t>Jaroslav Belas</t>
  </si>
  <si>
    <t>52.</t>
  </si>
  <si>
    <t>Michal Molčak</t>
  </si>
  <si>
    <t>53.</t>
  </si>
  <si>
    <t>Peter Hovan</t>
  </si>
  <si>
    <t>54.</t>
  </si>
  <si>
    <t>Rastislav Rusič</t>
  </si>
  <si>
    <t>55.</t>
  </si>
  <si>
    <t>Martin Kováč</t>
  </si>
  <si>
    <t>56.</t>
  </si>
  <si>
    <t>Eduard Koval</t>
  </si>
  <si>
    <t>KOKS</t>
  </si>
  <si>
    <t>57.</t>
  </si>
  <si>
    <t>Gejza Lyocsa</t>
  </si>
  <si>
    <t>58.</t>
  </si>
  <si>
    <t>Radoslav Farkaš</t>
  </si>
  <si>
    <t>59.</t>
  </si>
  <si>
    <t>Marian Cmorjak</t>
  </si>
  <si>
    <t>60.</t>
  </si>
  <si>
    <t>Ľudomil Ogurčák</t>
  </si>
  <si>
    <t>61.</t>
  </si>
  <si>
    <t>Boris Široczki</t>
  </si>
  <si>
    <t>62.</t>
  </si>
  <si>
    <t>Ivan Kováč</t>
  </si>
  <si>
    <t>63.</t>
  </si>
  <si>
    <t>Ján Krešňák</t>
  </si>
  <si>
    <t>64.</t>
  </si>
  <si>
    <t>Milan Hlavňa</t>
  </si>
  <si>
    <t>65.</t>
  </si>
  <si>
    <t>Norbert Pelegrin</t>
  </si>
  <si>
    <t>66.</t>
  </si>
  <si>
    <t>Peter Šimurda</t>
  </si>
  <si>
    <t>67.</t>
  </si>
  <si>
    <t>Miroslav Dutko</t>
  </si>
  <si>
    <t>68.</t>
  </si>
  <si>
    <t>Peter Nižnik</t>
  </si>
  <si>
    <t>69.</t>
  </si>
  <si>
    <t>Slavomír Petro</t>
  </si>
  <si>
    <t>meno a priezvisko / player's name and surname</t>
  </si>
  <si>
    <t>góly / goals</t>
  </si>
  <si>
    <t>nahrávky / assists</t>
  </si>
  <si>
    <t>Hokejový turnaj o Pohár prezidenta U. S. Steel Košice, s.r.o.
v rámci XIII. ročníka Zimnej olympiády - 2009</t>
  </si>
  <si>
    <t>Peter Medvec</t>
  </si>
  <si>
    <t>Kamil Olejnik</t>
  </si>
  <si>
    <t>Miroslav Sterdas</t>
  </si>
  <si>
    <t>Miroslav Hriňak</t>
  </si>
  <si>
    <t>Jaroslav Guzi</t>
  </si>
  <si>
    <t>Jozef Duda</t>
  </si>
  <si>
    <t>70.</t>
  </si>
  <si>
    <t>71.</t>
  </si>
  <si>
    <t>72.</t>
  </si>
  <si>
    <t>73.</t>
  </si>
  <si>
    <t>Marián Žabka</t>
  </si>
  <si>
    <t>74.</t>
  </si>
  <si>
    <t>75.</t>
  </si>
  <si>
    <t>76.</t>
  </si>
  <si>
    <t>Jozef Franc</t>
  </si>
  <si>
    <t>Jaroslav Miškuv</t>
  </si>
  <si>
    <t>Július Lang</t>
  </si>
  <si>
    <t>František Bačo</t>
  </si>
  <si>
    <t>Ján Sukeník</t>
  </si>
  <si>
    <t>Miroslav Nagy</t>
  </si>
  <si>
    <t>John M. Rogers</t>
  </si>
  <si>
    <t>Slavomír Droppa</t>
  </si>
  <si>
    <t>Peter Živčák</t>
  </si>
  <si>
    <t>Jaroslav Kapák</t>
  </si>
  <si>
    <t>77.</t>
  </si>
  <si>
    <t>Marián Bender</t>
  </si>
  <si>
    <t>78.</t>
  </si>
  <si>
    <t>Peter Veliký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</si>
  <si>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</si>
  <si>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</si>
  <si>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</si>
  <si>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</si>
  <si>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</si>
  <si>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</si>
  <si>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</si>
  <si>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</si>
  <si>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</si>
  <si>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</si>
  <si>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Juraj Bolf</t>
  </si>
  <si>
    <t>89.</t>
  </si>
  <si>
    <t>Imrich Bartók</t>
  </si>
  <si>
    <t>90.</t>
  </si>
  <si>
    <t>91.</t>
  </si>
  <si>
    <t>Pavol Galajda</t>
  </si>
  <si>
    <t>Ladislav Sončík</t>
  </si>
  <si>
    <t>Jozef Sciranko</t>
  </si>
  <si>
    <t>Patrik Nižník</t>
  </si>
  <si>
    <t>Imrich Fonyi</t>
  </si>
  <si>
    <t>Maroš Ondrejčo</t>
  </si>
  <si>
    <t>Peter Koval</t>
  </si>
  <si>
    <t>Marek Ondočko</t>
  </si>
  <si>
    <t>Štefan Fecsu</t>
  </si>
  <si>
    <t xml:space="preserve">Rado Rohal </t>
  </si>
  <si>
    <t>Norbert Ogurčák</t>
  </si>
  <si>
    <t>Marian Tomčo</t>
  </si>
  <si>
    <t>Lucia Petrovičová</t>
  </si>
  <si>
    <t>Eduard Kandík</t>
  </si>
  <si>
    <t>Miroslav Novota</t>
  </si>
  <si>
    <t>Marian Schwarz</t>
  </si>
  <si>
    <t>92.</t>
  </si>
  <si>
    <t>93.</t>
  </si>
  <si>
    <t>Rudolf Gaži</t>
  </si>
  <si>
    <t>94.</t>
  </si>
  <si>
    <t>Michal Štofka</t>
  </si>
  <si>
    <t>95.</t>
  </si>
  <si>
    <t>96.</t>
  </si>
  <si>
    <t>97.</t>
  </si>
  <si>
    <t>Marian Varga</t>
  </si>
  <si>
    <t>98.</t>
  </si>
  <si>
    <t>Štefan Šoltés</t>
  </si>
  <si>
    <t>99.</t>
  </si>
  <si>
    <t>Emil Kecer</t>
  </si>
  <si>
    <t>100.</t>
  </si>
  <si>
    <t>Pavol Dráb</t>
  </si>
  <si>
    <t>101.</t>
  </si>
  <si>
    <t>102.</t>
  </si>
  <si>
    <t>103.</t>
  </si>
  <si>
    <t>104.</t>
  </si>
  <si>
    <t>105.</t>
  </si>
  <si>
    <t>Jozef Hamrák</t>
  </si>
  <si>
    <t>106.</t>
  </si>
  <si>
    <t>Daniel Vraňo</t>
  </si>
  <si>
    <t>107.</t>
  </si>
  <si>
    <t>108.</t>
  </si>
  <si>
    <t>Branislav Brdársky</t>
  </si>
  <si>
    <t>109.</t>
  </si>
  <si>
    <t>110.</t>
  </si>
  <si>
    <t>111.</t>
  </si>
  <si>
    <t>112.</t>
  </si>
  <si>
    <t>Pavol Haky</t>
  </si>
  <si>
    <t>113.</t>
  </si>
  <si>
    <t>114.</t>
  </si>
  <si>
    <t>Libor Vilmon</t>
  </si>
  <si>
    <t>115.</t>
  </si>
  <si>
    <t>Štefan Staroň</t>
  </si>
  <si>
    <t>116.</t>
  </si>
  <si>
    <t>Martin Szilágiy</t>
  </si>
  <si>
    <t>117.</t>
  </si>
  <si>
    <t>118.</t>
  </si>
  <si>
    <t>Ľubomír Janič</t>
  </si>
  <si>
    <t>119.</t>
  </si>
  <si>
    <t>120.</t>
  </si>
  <si>
    <t>Marcel Palai</t>
  </si>
  <si>
    <t>121.</t>
  </si>
  <si>
    <t>Stanislav Zajac</t>
  </si>
  <si>
    <t>122.</t>
  </si>
  <si>
    <t>123.</t>
  </si>
  <si>
    <t>Ján Mlynárik</t>
  </si>
  <si>
    <t>Góly / Goals</t>
  </si>
  <si>
    <t>Asistencie / Assists</t>
  </si>
  <si>
    <t>Branislav Magic</t>
  </si>
  <si>
    <t>Daniel Kapák</t>
  </si>
  <si>
    <t>Pavol Majoroš</t>
  </si>
  <si>
    <t>Dušan Stollár</t>
  </si>
  <si>
    <t>Miroslav Kiraľvarga (jr.)</t>
  </si>
  <si>
    <t>124.</t>
  </si>
  <si>
    <t>125.</t>
  </si>
  <si>
    <t>126.</t>
  </si>
  <si>
    <t>127.</t>
  </si>
  <si>
    <t>128.</t>
  </si>
  <si>
    <t>129.</t>
  </si>
  <si>
    <t xml:space="preserve"> </t>
  </si>
  <si>
    <t>Skupina A.</t>
  </si>
  <si>
    <t>poradie</t>
  </si>
  <si>
    <t>Koksovňa</t>
  </si>
  <si>
    <t>Vysoké pece</t>
  </si>
  <si>
    <t>Studená valcovňa</t>
  </si>
  <si>
    <t>Teplá valcovňa</t>
  </si>
  <si>
    <t>Tabuľka strelcov</t>
  </si>
  <si>
    <t>Žlté a červené karty</t>
  </si>
  <si>
    <t>por.</t>
  </si>
  <si>
    <t>meno</t>
  </si>
  <si>
    <t>družstvo</t>
  </si>
  <si>
    <t>góly</t>
  </si>
  <si>
    <t>ŽK</t>
  </si>
  <si>
    <t>ČK</t>
  </si>
  <si>
    <t>Tobák Dionýz</t>
  </si>
  <si>
    <t>Trudňák Roman</t>
  </si>
  <si>
    <t>Tomašov Matúš</t>
  </si>
  <si>
    <t>Rozenberg Ladislav</t>
  </si>
  <si>
    <t>Dieneš Peter</t>
  </si>
  <si>
    <t>Farkaš Gabriel</t>
  </si>
  <si>
    <t>Girovský Peter</t>
  </si>
  <si>
    <t>Vulkmont</t>
  </si>
  <si>
    <t>Firkaľ Marek</t>
  </si>
  <si>
    <t>Hudák Adam</t>
  </si>
  <si>
    <t>Begáni Jaroslav</t>
  </si>
  <si>
    <t>Baník Branislav</t>
  </si>
  <si>
    <t>Janočko Jaroslav</t>
  </si>
  <si>
    <t>Albrecht Slavomír</t>
  </si>
  <si>
    <t>Kolesár Tomáš</t>
  </si>
  <si>
    <t>Pataky Zoltán</t>
  </si>
  <si>
    <t>Majerčák Slavomír</t>
  </si>
  <si>
    <t>Kassai Jozef</t>
  </si>
  <si>
    <t>Duháň Vladimír</t>
  </si>
  <si>
    <t>priezvisko a meno</t>
  </si>
  <si>
    <t>mužstvo</t>
  </si>
  <si>
    <t>Babiak Branislav</t>
  </si>
  <si>
    <t>Údržba</t>
  </si>
  <si>
    <t>Baláž Ivan</t>
  </si>
  <si>
    <t>Vedenie B</t>
  </si>
  <si>
    <t>Baron Anton</t>
  </si>
  <si>
    <t>Beer František</t>
  </si>
  <si>
    <t>Beregsási Ľubomír</t>
  </si>
  <si>
    <t>Zušľachťovne + OV</t>
  </si>
  <si>
    <t>Bernát Lukáš</t>
  </si>
  <si>
    <t>Bitto Imrich</t>
  </si>
  <si>
    <t>Oceliareň</t>
  </si>
  <si>
    <t>Bobenič Tibor</t>
  </si>
  <si>
    <t>Bobko Peter</t>
  </si>
  <si>
    <t>Bodnár Jaroslav</t>
  </si>
  <si>
    <t>Bodnár Miroslav</t>
  </si>
  <si>
    <t>Bordáš Kristián</t>
  </si>
  <si>
    <t>Borodáč Miroslav</t>
  </si>
  <si>
    <t>Bořík Juraj</t>
  </si>
  <si>
    <t>Brutovský Igor</t>
  </si>
  <si>
    <t>Cymbalák Ladislav</t>
  </si>
  <si>
    <t>Demko Marek</t>
  </si>
  <si>
    <t>Devald Marek</t>
  </si>
  <si>
    <t>Deák Marek</t>
  </si>
  <si>
    <t>Doboš Peter</t>
  </si>
  <si>
    <t>Dráb Daniel</t>
  </si>
  <si>
    <t>Duška Jaroslav</t>
  </si>
  <si>
    <t>Dvojak Vladimír</t>
  </si>
  <si>
    <t>Džubara Slavomír</t>
  </si>
  <si>
    <t>Fabišik Mikuláš</t>
  </si>
  <si>
    <t>Farkaš Jozef</t>
  </si>
  <si>
    <t>Farkaš Peter (VU)</t>
  </si>
  <si>
    <t>Fedor Ján</t>
  </si>
  <si>
    <t>Fedor Matúš</t>
  </si>
  <si>
    <t>Feničin Bartolomej</t>
  </si>
  <si>
    <t>Fenčák Peter</t>
  </si>
  <si>
    <t>Ferenc Stanislav</t>
  </si>
  <si>
    <t>Fotta Jozef</t>
  </si>
  <si>
    <t>Fotta Marek</t>
  </si>
  <si>
    <t>Fotta Miroslav</t>
  </si>
  <si>
    <t>Gajdoš Jozef</t>
  </si>
  <si>
    <t>Gašpár Ján</t>
  </si>
  <si>
    <t>Guliš Igor</t>
  </si>
  <si>
    <t>Guman Martin</t>
  </si>
  <si>
    <t>Gyurás Michal</t>
  </si>
  <si>
    <t>Gönci Dušan</t>
  </si>
  <si>
    <t>Haborák Jozef</t>
  </si>
  <si>
    <t>Haminda Ladislav</t>
  </si>
  <si>
    <t>Hanigovský Ivan</t>
  </si>
  <si>
    <t>Harman Marcel</t>
  </si>
  <si>
    <t>Hintoš Marcel</t>
  </si>
  <si>
    <t>Holečko Slavomír</t>
  </si>
  <si>
    <t>Horváth Erik</t>
  </si>
  <si>
    <t>Horváth Pavol</t>
  </si>
  <si>
    <t>Horňák Florián</t>
  </si>
  <si>
    <t>Hricko Rastislav</t>
  </si>
  <si>
    <t>Hrubý Peter</t>
  </si>
  <si>
    <t>Hudák Jozef</t>
  </si>
  <si>
    <t>Jablonický Daniel</t>
  </si>
  <si>
    <t>Jacko Vladimír</t>
  </si>
  <si>
    <t>Jakab Zoltán</t>
  </si>
  <si>
    <t>Jakim Štefan</t>
  </si>
  <si>
    <t>Janič Ľubomír</t>
  </si>
  <si>
    <t>Janoško Dušan</t>
  </si>
  <si>
    <t>Janšo Milan</t>
  </si>
  <si>
    <t>Jaššo Jozef</t>
  </si>
  <si>
    <t>Jerga Ladislav</t>
  </si>
  <si>
    <t>Juhás Jozef</t>
  </si>
  <si>
    <t>Juhás Martin</t>
  </si>
  <si>
    <t>Juhás Štefan</t>
  </si>
  <si>
    <t>Juhász Róbert</t>
  </si>
  <si>
    <t>Kababik Jozef</t>
  </si>
  <si>
    <t>Kajla Jozef</t>
  </si>
  <si>
    <t>Kandik Eduard</t>
  </si>
  <si>
    <t>Karaffa Rastislav</t>
  </si>
  <si>
    <t>Kasáš Štefan</t>
  </si>
  <si>
    <t>Katunský Ľuboš</t>
  </si>
  <si>
    <t>Kaščák Igor</t>
  </si>
  <si>
    <t>Kačmárik Rastislav</t>
  </si>
  <si>
    <t>Kiss Štefan</t>
  </si>
  <si>
    <t>Klembara Miroslav</t>
  </si>
  <si>
    <t>Knap Ondrej</t>
  </si>
  <si>
    <t>Kolesár Ján</t>
  </si>
  <si>
    <t>Kolesár Marek</t>
  </si>
  <si>
    <t>Kolesár Zsolt</t>
  </si>
  <si>
    <t>Kolodzej Róbert</t>
  </si>
  <si>
    <t>Korosi Peter</t>
  </si>
  <si>
    <t>Korpa Ivan</t>
  </si>
  <si>
    <t>Korytko Peter</t>
  </si>
  <si>
    <t>Kosch Radovan</t>
  </si>
  <si>
    <t>Kovač Maroš</t>
  </si>
  <si>
    <t>Kováč Gejza</t>
  </si>
  <si>
    <t>Kováč Miroslav</t>
  </si>
  <si>
    <t>Kočan Miroslav</t>
  </si>
  <si>
    <t>Kočiš Ladislav</t>
  </si>
  <si>
    <t>Kočiš Ľudovít</t>
  </si>
  <si>
    <t>Krupa Jaroslav</t>
  </si>
  <si>
    <t>Králik Pavol</t>
  </si>
  <si>
    <t>Králka František</t>
  </si>
  <si>
    <t>Kľučár Matúš</t>
  </si>
  <si>
    <t>Kéda Marián</t>
  </si>
  <si>
    <t>Lemešáni Róbert</t>
  </si>
  <si>
    <t>Leško Ján</t>
  </si>
  <si>
    <t>Leško Marek</t>
  </si>
  <si>
    <t>Leško Miroslav</t>
  </si>
  <si>
    <t>Leško Róbert</t>
  </si>
  <si>
    <t>Liba Pavol</t>
  </si>
  <si>
    <t>Lukáč Jozef</t>
  </si>
  <si>
    <t>Lörinc Martin</t>
  </si>
  <si>
    <t>Magda Marek</t>
  </si>
  <si>
    <t>Martinik Ján</t>
  </si>
  <si>
    <t>Martiník Ján</t>
  </si>
  <si>
    <t>Maxim Marek</t>
  </si>
  <si>
    <t>Mazar Jozef</t>
  </si>
  <si>
    <t>Mico Michal</t>
  </si>
  <si>
    <t>Mika Marek</t>
  </si>
  <si>
    <t>Minčák Rastislav</t>
  </si>
  <si>
    <t>Mižak Marián</t>
  </si>
  <si>
    <t>Mušinský Marián</t>
  </si>
  <si>
    <t>Nagy Róbert</t>
  </si>
  <si>
    <t>Nižník Patrik</t>
  </si>
  <si>
    <t>Nižník Peter</t>
  </si>
  <si>
    <t>Nôta Vladimír</t>
  </si>
  <si>
    <t>Obšitník Andrej</t>
  </si>
  <si>
    <t>Olajoš Stanislav</t>
  </si>
  <si>
    <t>Olexa Ľubomír</t>
  </si>
  <si>
    <t>Ondrejčo Maroš</t>
  </si>
  <si>
    <t>Oravec Peter</t>
  </si>
  <si>
    <t>Pahuly Peter</t>
  </si>
  <si>
    <t>Palaščák Robert</t>
  </si>
  <si>
    <t>Palenčár František</t>
  </si>
  <si>
    <t>Palenčár Štefan</t>
  </si>
  <si>
    <t>Pelegrín Norbert</t>
  </si>
  <si>
    <t>Petrik Karol</t>
  </si>
  <si>
    <t>Petrov Marek</t>
  </si>
  <si>
    <t>Petrov Roland</t>
  </si>
  <si>
    <t>Petruš Marián</t>
  </si>
  <si>
    <t>Pikla František</t>
  </si>
  <si>
    <t>Pollák Július</t>
  </si>
  <si>
    <t>Pustai Zdenko</t>
  </si>
  <si>
    <t>Rozenberg Viktor</t>
  </si>
  <si>
    <t>Ryšák Dušan</t>
  </si>
  <si>
    <t>Rác Roland</t>
  </si>
  <si>
    <t>Sabo Gabriel</t>
  </si>
  <si>
    <t>Sabo Jaroslav</t>
  </si>
  <si>
    <t>Sabol Ján</t>
  </si>
  <si>
    <t>Schubert Rudolf</t>
  </si>
  <si>
    <t>Sedlák Matúš</t>
  </si>
  <si>
    <t>Sedlák Valentín</t>
  </si>
  <si>
    <t>Seliga Roman</t>
  </si>
  <si>
    <t>Senko Vladimír</t>
  </si>
  <si>
    <t>Socha Ján</t>
  </si>
  <si>
    <t>Sokira Peter</t>
  </si>
  <si>
    <t>Spišák Peter</t>
  </si>
  <si>
    <t>Spišák Rastislav</t>
  </si>
  <si>
    <t>Steranka Samuel</t>
  </si>
  <si>
    <t>Stolár Vladimír</t>
  </si>
  <si>
    <t>Stoľar Peter</t>
  </si>
  <si>
    <t>Sukeník Ján</t>
  </si>
  <si>
    <t>Szabó Róbert</t>
  </si>
  <si>
    <t>Szwanczar David</t>
  </si>
  <si>
    <t>Sčur Marek</t>
  </si>
  <si>
    <t>Tančák Michal</t>
  </si>
  <si>
    <t>Tarnoczi Martin</t>
  </si>
  <si>
    <t>Telepka Miloš</t>
  </si>
  <si>
    <t>Ternei Florián</t>
  </si>
  <si>
    <t>Tomásch Peter</t>
  </si>
  <si>
    <t>Turok Igor</t>
  </si>
  <si>
    <t>Uhrin Marek</t>
  </si>
  <si>
    <t>Ujjobbágy Imrich</t>
  </si>
  <si>
    <t>Urban Dušan</t>
  </si>
  <si>
    <t>Valečko Jozef</t>
  </si>
  <si>
    <t>Valik Norbert</t>
  </si>
  <si>
    <t>Varga Dušan</t>
  </si>
  <si>
    <t>Varga Tibor</t>
  </si>
  <si>
    <t>Varga Tomáš</t>
  </si>
  <si>
    <t>Varga-Danko Štefan</t>
  </si>
  <si>
    <t>Vasilík Dušan</t>
  </si>
  <si>
    <t>Vaverčák Stanislav</t>
  </si>
  <si>
    <t>Vaľko Radoslav</t>
  </si>
  <si>
    <t>Vaško Ján</t>
  </si>
  <si>
    <t>Vaňuš Dušan</t>
  </si>
  <si>
    <t>Vendrák Miroslav</t>
  </si>
  <si>
    <t>Vereb Marián</t>
  </si>
  <si>
    <t>Vereb Pavol</t>
  </si>
  <si>
    <t>Vidricko Peter</t>
  </si>
  <si>
    <t>Vilk Július</t>
  </si>
  <si>
    <t>Vitéz Peter</t>
  </si>
  <si>
    <t>Zajac Stanislav</t>
  </si>
  <si>
    <t>Zakuťanský František</t>
  </si>
  <si>
    <t>Ľalik Stanislav</t>
  </si>
  <si>
    <t>Ľapin Ivan</t>
  </si>
  <si>
    <t>Šedivý Marek</t>
  </si>
  <si>
    <t>Šimko Peter</t>
  </si>
  <si>
    <t>Šnír František</t>
  </si>
  <si>
    <t>Šofranko Marek</t>
  </si>
  <si>
    <t>Šoltés František</t>
  </si>
  <si>
    <t>Špišák Peter</t>
  </si>
  <si>
    <t>Ádám Gabriel</t>
  </si>
  <si>
    <t>Čisovský Marek</t>
  </si>
  <si>
    <t>Čisovský Roman</t>
  </si>
  <si>
    <t>Čontoš Jozef</t>
  </si>
  <si>
    <t>Ďorď Michal</t>
  </si>
  <si>
    <t>D</t>
  </si>
  <si>
    <t>Horňák Roland</t>
  </si>
  <si>
    <t>Andrejkovič Jaroslav</t>
  </si>
  <si>
    <t>Barna Peter</t>
  </si>
  <si>
    <t>Domanič Ondrej</t>
  </si>
  <si>
    <t>Jaroš Marcel</t>
  </si>
  <si>
    <t>Farkaš Peter (OC)</t>
  </si>
  <si>
    <t>Nováček Peter</t>
  </si>
  <si>
    <t>Duska Milan</t>
  </si>
  <si>
    <t>Felber Vratislav</t>
  </si>
  <si>
    <t>Dzoba Marián</t>
  </si>
  <si>
    <t>Pitner Jaroslav</t>
  </si>
  <si>
    <t>odohrané zápasy / games played</t>
  </si>
  <si>
    <t xml:space="preserve">Vysvetlivky : </t>
  </si>
  <si>
    <t>počet gólov spolu:</t>
  </si>
  <si>
    <t>Tabuľka strelcov  + ŽK a ČK</t>
  </si>
  <si>
    <t>sk.</t>
  </si>
  <si>
    <t>polčas</t>
  </si>
  <si>
    <t>KONEČNÉ PORADIE</t>
  </si>
  <si>
    <t>Najlepší brankár:</t>
  </si>
  <si>
    <t>Najužitočnejší hráč:</t>
  </si>
  <si>
    <t xml:space="preserve">Najlepší obranca: </t>
  </si>
  <si>
    <t xml:space="preserve">OCENENÍ HRÁČI </t>
  </si>
  <si>
    <t xml:space="preserve">Skupina B. </t>
  </si>
  <si>
    <t>B</t>
  </si>
  <si>
    <t>USS</t>
  </si>
  <si>
    <t xml:space="preserve"> +-</t>
  </si>
  <si>
    <t>pokutové kopy</t>
  </si>
  <si>
    <t>o 3. miesto</t>
  </si>
  <si>
    <t>Finále</t>
  </si>
  <si>
    <t>Ferroenergy</t>
  </si>
  <si>
    <t>ZU+OV</t>
  </si>
  <si>
    <t>utorok</t>
  </si>
  <si>
    <t>pondelok</t>
  </si>
  <si>
    <t>58. ročník</t>
  </si>
  <si>
    <t xml:space="preserve">          Futbalový turnaj o Pohár prezidenta U. S. Steel Košice, s.r.o.
          v rámci XXIX. ročníka Letných športových hier - 2019</t>
  </si>
  <si>
    <r>
      <t xml:space="preserve">Najlepší streleci:  </t>
    </r>
    <r>
      <rPr>
        <b/>
        <i/>
        <sz val="12"/>
        <rFont val="Arial"/>
        <family val="2"/>
        <charset val="238"/>
      </rPr>
      <t xml:space="preserve"> </t>
    </r>
  </si>
  <si>
    <t>piatok</t>
  </si>
  <si>
    <t>Oceliarne</t>
  </si>
  <si>
    <t>Centrálna údržba</t>
  </si>
  <si>
    <t>Centr. údržba</t>
  </si>
  <si>
    <t>Gergely Patrik</t>
  </si>
  <si>
    <t>Hodermarský Matúš</t>
  </si>
  <si>
    <t>Tima Erik</t>
  </si>
  <si>
    <t>Čomor Viktor</t>
  </si>
  <si>
    <t>Straka Lukáš</t>
  </si>
  <si>
    <t>Hajduk Lukáš</t>
  </si>
  <si>
    <t>Domanič Michal</t>
  </si>
  <si>
    <t>Lochmann Peter</t>
  </si>
  <si>
    <t>Lindvai Lukáš</t>
  </si>
  <si>
    <t>Jurko František</t>
  </si>
  <si>
    <t>Cisneros Rafael</t>
  </si>
  <si>
    <t>Havrilčák Miroslav</t>
  </si>
  <si>
    <t>Priebežné poradie v skupinách</t>
  </si>
  <si>
    <t>Demko Roland</t>
  </si>
  <si>
    <t>Antolík Martin</t>
  </si>
  <si>
    <t>Kerekeš Jozef</t>
  </si>
  <si>
    <t>Kandráč Jozef</t>
  </si>
  <si>
    <t xml:space="preserve">          Futbalový turnaj o Pohár prezidenta U. S. Steel Košice, s.r.o.
          v rámci XXVII. ročníka Letných športových hier - 2019</t>
  </si>
  <si>
    <t>kontumačne</t>
  </si>
  <si>
    <t>streda</t>
  </si>
  <si>
    <t>Chovanec Richard</t>
  </si>
  <si>
    <t>Jesenský Marek</t>
  </si>
  <si>
    <t>Smorada Jakub</t>
  </si>
  <si>
    <t>Kopčo Dominik</t>
  </si>
  <si>
    <t xml:space="preserve"> *</t>
  </si>
  <si>
    <t>Lukáč Gergely</t>
  </si>
  <si>
    <t>* Oceliarne vyhrali na PK</t>
  </si>
  <si>
    <t>3. Koksovňa</t>
  </si>
  <si>
    <t>1. Oceliarne</t>
  </si>
  <si>
    <t>2. Doprava</t>
  </si>
  <si>
    <t>Kompuš Nikolas</t>
  </si>
  <si>
    <t>Mačaj Tomáš</t>
  </si>
  <si>
    <t>Duhaň Vladimír</t>
  </si>
  <si>
    <t>**</t>
  </si>
  <si>
    <t>** Koksovňa vyhrala na PK</t>
  </si>
  <si>
    <t>Hužvár Adam</t>
  </si>
  <si>
    <t>1.-3</t>
  </si>
  <si>
    <t>4.-5.</t>
  </si>
  <si>
    <t>6.-7.</t>
  </si>
  <si>
    <t>8.-11.</t>
  </si>
  <si>
    <t>12.-20.</t>
  </si>
  <si>
    <r>
      <rPr>
        <b/>
        <i/>
        <sz val="11"/>
        <rFont val="Arial"/>
        <family val="2"/>
        <charset val="238"/>
      </rPr>
      <t xml:space="preserve">Suchý Stanislav </t>
    </r>
    <r>
      <rPr>
        <i/>
        <sz val="10"/>
        <rFont val="Arial"/>
        <family val="2"/>
        <charset val="238"/>
      </rPr>
      <t>(Oceliarne)</t>
    </r>
  </si>
  <si>
    <r>
      <t xml:space="preserve">Lindvai Lukáš </t>
    </r>
    <r>
      <rPr>
        <i/>
        <sz val="10"/>
        <rFont val="Arial"/>
        <family val="2"/>
        <charset val="238"/>
      </rPr>
      <t>(Doprava)</t>
    </r>
  </si>
  <si>
    <r>
      <t xml:space="preserve">Rentko Ján </t>
    </r>
    <r>
      <rPr>
        <i/>
        <sz val="10"/>
        <rFont val="Arial"/>
        <family val="2"/>
        <charset val="238"/>
      </rPr>
      <t>(Koksovňa)</t>
    </r>
  </si>
  <si>
    <r>
      <t>Čomor Viktor</t>
    </r>
    <r>
      <rPr>
        <i/>
        <sz val="10"/>
        <rFont val="Arial"/>
        <family val="2"/>
        <charset val="238"/>
      </rPr>
      <t xml:space="preserve"> (Oceliarne) 5 gólov</t>
    </r>
  </si>
  <si>
    <r>
      <t xml:space="preserve">Demko Roland </t>
    </r>
    <r>
      <rPr>
        <i/>
        <sz val="10"/>
        <rFont val="Arial"/>
        <family val="2"/>
        <charset val="238"/>
      </rPr>
      <t>(Ferroenergy) 5 gólov</t>
    </r>
  </si>
  <si>
    <r>
      <t xml:space="preserve">Kandráč Jozef </t>
    </r>
    <r>
      <rPr>
        <i/>
        <sz val="10"/>
        <rFont val="Arial"/>
        <family val="2"/>
        <charset val="238"/>
      </rPr>
      <t>(Oceliarne) 5 gólov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</si>
</sst>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1" x14ac:knownFonts="1">
    <font>
      <sz val="10"/>
      <name val="Comic Sans MS"/>
      <charset val="238"/>
    </font>
    <font>
      <sz val="11"/>
      <color theme="1"/>
      <name val="Calibri"/>
      <family val="2"/>
      <charset val="238"/>
      <scheme val="minor"/>
    </font>
    <font>
      <sz val="8"/>
      <name val="Comic Sans MS"/>
      <family val="4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21"/>
      <name val="Arial"/>
      <family val="2"/>
      <charset val="238"/>
    </font>
    <font>
      <b/>
      <i/>
      <sz val="10"/>
      <color indexed="18"/>
      <name val="Arial"/>
      <family val="2"/>
      <charset val="238"/>
    </font>
    <font>
      <i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i/>
      <sz val="9"/>
      <color indexed="23"/>
      <name val="Arial"/>
      <family val="2"/>
      <charset val="238"/>
    </font>
    <font>
      <b/>
      <i/>
      <sz val="14"/>
      <name val="Arial"/>
      <family val="2"/>
      <charset val="238"/>
    </font>
    <font>
      <b/>
      <sz val="8"/>
      <name val="Tahoma"/>
      <family val="2"/>
      <charset val="238"/>
    </font>
    <font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i/>
      <sz val="9"/>
      <name val="Tahoma"/>
      <family val="2"/>
      <charset val="238"/>
    </font>
    <font>
      <b/>
      <i/>
      <sz val="9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23"/>
      <name val="Tahoma"/>
      <family val="2"/>
      <charset val="238"/>
    </font>
    <font>
      <b/>
      <sz val="10"/>
      <color indexed="18"/>
      <name val="Tahoma"/>
      <family val="2"/>
      <charset val="238"/>
    </font>
    <font>
      <i/>
      <sz val="9"/>
      <color indexed="23"/>
      <name val="Tahoma"/>
      <family val="2"/>
      <charset val="238"/>
    </font>
    <font>
      <i/>
      <u/>
      <sz val="9"/>
      <color indexed="12"/>
      <name val="Tahoma"/>
      <family val="2"/>
      <charset val="238"/>
    </font>
    <font>
      <b/>
      <sz val="9"/>
      <color indexed="23"/>
      <name val="Tahoma"/>
      <family val="2"/>
      <charset val="238"/>
    </font>
    <font>
      <sz val="9"/>
      <color indexed="23"/>
      <name val="Tahoma"/>
      <family val="2"/>
      <charset val="238"/>
    </font>
    <font>
      <sz val="12"/>
      <name val="Tahoma"/>
      <family val="2"/>
      <charset val="238"/>
    </font>
    <font>
      <b/>
      <i/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Comic Sans MS"/>
      <family val="4"/>
      <charset val="238"/>
    </font>
    <font>
      <sz val="10"/>
      <name val="Arial CE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Comic Sans MS"/>
      <family val="4"/>
      <charset val="238"/>
    </font>
    <font>
      <b/>
      <sz val="11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22"/>
      <name val="Arial"/>
      <family val="2"/>
      <charset val="238"/>
    </font>
    <font>
      <b/>
      <sz val="10"/>
      <color indexed="22"/>
      <name val="Arial"/>
      <family val="2"/>
      <charset val="238"/>
    </font>
    <font>
      <sz val="9"/>
      <color indexed="22"/>
      <name val="Arial"/>
      <family val="2"/>
      <charset val="238"/>
    </font>
    <font>
      <sz val="9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11"/>
      <color indexed="18"/>
      <name val="Arial"/>
      <family val="2"/>
      <charset val="238"/>
    </font>
    <font>
      <sz val="8"/>
      <color indexed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indexed="18"/>
      <name val="Arial"/>
      <family val="2"/>
      <charset val="238"/>
    </font>
    <font>
      <i/>
      <u/>
      <sz val="10"/>
      <color indexed="12"/>
      <name val="Arial"/>
      <family val="2"/>
      <charset val="238"/>
    </font>
    <font>
      <i/>
      <sz val="13"/>
      <color indexed="18"/>
      <name val="Arial"/>
      <family val="2"/>
      <charset val="238"/>
    </font>
    <font>
      <b/>
      <i/>
      <sz val="13"/>
      <name val="Arial"/>
      <family val="2"/>
      <charset val="238"/>
    </font>
    <font>
      <i/>
      <sz val="9"/>
      <name val="Arial"/>
      <family val="2"/>
      <charset val="238"/>
    </font>
    <font>
      <i/>
      <sz val="10"/>
      <color indexed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indexed="18"/>
      <name val="Arial"/>
      <family val="2"/>
      <charset val="238"/>
    </font>
    <font>
      <i/>
      <u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11"/>
      <name val="Arial"/>
      <family val="2"/>
      <charset val="238"/>
    </font>
    <font>
      <i/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i/>
      <sz val="10"/>
      <color theme="1" tint="0.499984740745262"/>
      <name val="Arial"/>
      <family val="2"/>
      <charset val="238"/>
    </font>
    <font>
      <b/>
      <i/>
      <sz val="13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i/>
      <sz val="12"/>
      <color rgb="FFFFFFFF"/>
      <name val="Arial"/>
      <family val="2"/>
      <charset val="238"/>
    </font>
    <font>
      <i/>
      <sz val="14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0"/>
      <name val="Arial"/>
      <family val="2"/>
      <charset val="238"/>
    </font>
    <font>
      <i/>
      <u/>
      <sz val="10"/>
      <color theme="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ourier New"/>
      <family val="2"/>
      <charset val="238"/>
    </font>
    <font>
      <b/>
      <i/>
      <sz val="11"/>
      <color theme="3" tint="-0.249977111117893"/>
      <name val="Arial"/>
      <family val="2"/>
      <charset val="238"/>
    </font>
    <font>
      <b/>
      <i/>
      <sz val="10"/>
      <color rgb="FFFFFFFF"/>
      <name val="Arial"/>
      <family val="2"/>
      <charset val="238"/>
    </font>
    <font>
      <b/>
      <i/>
      <sz val="10"/>
      <color theme="0" tint="-0.499984740745262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0"/>
      <color theme="3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b/>
      <i/>
      <sz val="10"/>
      <color rgb="FF00206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0" fillId="0" borderId="0"/>
    <xf numFmtId="0" fontId="31" fillId="0" borderId="0"/>
    <xf numFmtId="0" fontId="8" fillId="0" borderId="0"/>
    <xf numFmtId="0" fontId="32" fillId="0" borderId="0"/>
    <xf numFmtId="0" fontId="77" fillId="0" borderId="0" applyNumberFormat="0" applyFill="0" applyBorder="0" applyAlignment="0" applyProtection="0"/>
    <xf numFmtId="0" fontId="78" fillId="0" borderId="87" applyNumberFormat="0" applyFill="0" applyAlignment="0" applyProtection="0"/>
    <xf numFmtId="0" fontId="79" fillId="0" borderId="88" applyNumberFormat="0" applyFill="0" applyAlignment="0" applyProtection="0"/>
    <xf numFmtId="0" fontId="80" fillId="0" borderId="89" applyNumberFormat="0" applyFill="0" applyAlignment="0" applyProtection="0"/>
    <xf numFmtId="0" fontId="80" fillId="0" borderId="0" applyNumberFormat="0" applyFill="0" applyBorder="0" applyAlignment="0" applyProtection="0"/>
    <xf numFmtId="0" fontId="81" fillId="12" borderId="0" applyNumberFormat="0" applyBorder="0" applyAlignment="0" applyProtection="0"/>
    <xf numFmtId="0" fontId="82" fillId="13" borderId="0" applyNumberFormat="0" applyBorder="0" applyAlignment="0" applyProtection="0"/>
    <xf numFmtId="0" fontId="83" fillId="14" borderId="0" applyNumberFormat="0" applyBorder="0" applyAlignment="0" applyProtection="0"/>
    <xf numFmtId="0" fontId="84" fillId="15" borderId="90" applyNumberFormat="0" applyAlignment="0" applyProtection="0"/>
    <xf numFmtId="0" fontId="85" fillId="16" borderId="91" applyNumberFormat="0" applyAlignment="0" applyProtection="0"/>
    <xf numFmtId="0" fontId="86" fillId="16" borderId="90" applyNumberFormat="0" applyAlignment="0" applyProtection="0"/>
    <xf numFmtId="0" fontId="87" fillId="0" borderId="92" applyNumberFormat="0" applyFill="0" applyAlignment="0" applyProtection="0"/>
    <xf numFmtId="0" fontId="88" fillId="17" borderId="93" applyNumberFormat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95" applyNumberFormat="0" applyFill="0" applyAlignment="0" applyProtection="0"/>
    <xf numFmtId="0" fontId="9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92" fillId="30" borderId="0" applyNumberFormat="0" applyBorder="0" applyAlignment="0" applyProtection="0"/>
    <xf numFmtId="0" fontId="9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92" fillId="34" borderId="0" applyNumberFormat="0" applyBorder="0" applyAlignment="0" applyProtection="0"/>
    <xf numFmtId="0" fontId="9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92" fillId="38" borderId="0" applyNumberFormat="0" applyBorder="0" applyAlignment="0" applyProtection="0"/>
    <xf numFmtId="0" fontId="9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92" fillId="42" borderId="0" applyNumberFormat="0" applyBorder="0" applyAlignment="0" applyProtection="0"/>
    <xf numFmtId="0" fontId="1" fillId="0" borderId="0"/>
    <xf numFmtId="0" fontId="1" fillId="18" borderId="94" applyNumberFormat="0" applyFont="0" applyAlignment="0" applyProtection="0"/>
    <xf numFmtId="0" fontId="93" fillId="0" borderId="0"/>
  </cellStyleXfs>
  <cellXfs count="522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7" fillId="2" borderId="0" xfId="6" applyFont="1" applyFill="1"/>
    <xf numFmtId="0" fontId="18" fillId="2" borderId="0" xfId="6" applyFont="1" applyFill="1"/>
    <xf numFmtId="0" fontId="17" fillId="0" borderId="0" xfId="6" applyFont="1" applyFill="1"/>
    <xf numFmtId="0" fontId="17" fillId="3" borderId="0" xfId="6" applyFont="1" applyFill="1"/>
    <xf numFmtId="0" fontId="18" fillId="3" borderId="0" xfId="6" applyFont="1" applyFill="1"/>
    <xf numFmtId="0" fontId="18" fillId="0" borderId="0" xfId="6" applyFont="1" applyFill="1"/>
    <xf numFmtId="0" fontId="19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18" fillId="2" borderId="0" xfId="6" applyFont="1" applyFill="1" applyAlignment="1">
      <alignment horizontal="center"/>
    </xf>
    <xf numFmtId="0" fontId="18" fillId="0" borderId="0" xfId="6" applyFont="1" applyFill="1" applyAlignment="1">
      <alignment horizontal="center"/>
    </xf>
    <xf numFmtId="0" fontId="24" fillId="2" borderId="0" xfId="6" applyFont="1" applyFill="1"/>
    <xf numFmtId="0" fontId="24" fillId="0" borderId="0" xfId="6" applyFont="1" applyFill="1"/>
    <xf numFmtId="0" fontId="26" fillId="0" borderId="0" xfId="6" applyFont="1" applyFill="1" applyAlignment="1">
      <alignment horizontal="center" wrapText="1"/>
    </xf>
    <xf numFmtId="0" fontId="27" fillId="0" borderId="0" xfId="6" applyFont="1" applyFill="1" applyAlignment="1">
      <alignment horizontal="center" wrapText="1"/>
    </xf>
    <xf numFmtId="0" fontId="27" fillId="0" borderId="0" xfId="6" applyFont="1" applyFill="1"/>
    <xf numFmtId="0" fontId="28" fillId="0" borderId="0" xfId="0" applyFont="1" applyFill="1"/>
    <xf numFmtId="0" fontId="3" fillId="3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4" fillId="0" borderId="0" xfId="4" applyFont="1" applyBorder="1"/>
    <xf numFmtId="0" fontId="10" fillId="0" borderId="0" xfId="4" applyFont="1" applyBorder="1" applyAlignment="1">
      <alignment wrapText="1"/>
    </xf>
    <xf numFmtId="0" fontId="3" fillId="0" borderId="0" xfId="0" applyFont="1" applyBorder="1"/>
    <xf numFmtId="0" fontId="8" fillId="0" borderId="0" xfId="3" applyFont="1" applyFill="1"/>
    <xf numFmtId="0" fontId="8" fillId="2" borderId="0" xfId="3" applyFont="1" applyFill="1"/>
    <xf numFmtId="0" fontId="44" fillId="0" borderId="0" xfId="3" applyFont="1" applyFill="1" applyAlignment="1">
      <alignment horizontal="center"/>
    </xf>
    <xf numFmtId="0" fontId="44" fillId="2" borderId="0" xfId="3" applyFont="1" applyFill="1"/>
    <xf numFmtId="0" fontId="8" fillId="2" borderId="0" xfId="3" applyFont="1" applyFill="1" applyAlignment="1">
      <alignment horizontal="center"/>
    </xf>
    <xf numFmtId="0" fontId="8" fillId="2" borderId="0" xfId="3" applyFont="1" applyFill="1" applyAlignment="1"/>
    <xf numFmtId="0" fontId="39" fillId="2" borderId="0" xfId="3" applyFont="1" applyFill="1"/>
    <xf numFmtId="0" fontId="37" fillId="2" borderId="0" xfId="3" applyFont="1" applyFill="1" applyAlignment="1">
      <alignment horizontal="center"/>
    </xf>
    <xf numFmtId="0" fontId="43" fillId="2" borderId="0" xfId="3" applyFont="1" applyFill="1"/>
    <xf numFmtId="0" fontId="39" fillId="2" borderId="0" xfId="3" applyFont="1" applyFill="1" applyAlignment="1">
      <alignment horizontal="center"/>
    </xf>
    <xf numFmtId="0" fontId="38" fillId="0" borderId="0" xfId="3" applyFont="1" applyFill="1" applyAlignment="1">
      <alignment horizontal="center"/>
    </xf>
    <xf numFmtId="0" fontId="44" fillId="0" borderId="0" xfId="3" applyFont="1" applyFill="1"/>
    <xf numFmtId="0" fontId="8" fillId="0" borderId="0" xfId="3" applyFont="1" applyFill="1" applyAlignment="1">
      <alignment horizontal="center"/>
    </xf>
    <xf numFmtId="0" fontId="36" fillId="0" borderId="0" xfId="3" applyFont="1" applyFill="1" applyBorder="1" applyAlignment="1" applyProtection="1">
      <alignment horizontal="center"/>
      <protection locked="0"/>
    </xf>
    <xf numFmtId="0" fontId="46" fillId="0" borderId="0" xfId="3" applyFont="1" applyFill="1" applyBorder="1" applyAlignment="1" applyProtection="1">
      <alignment horizontal="center"/>
      <protection locked="0"/>
    </xf>
    <xf numFmtId="0" fontId="62" fillId="0" borderId="0" xfId="3" applyFont="1" applyFill="1" applyBorder="1" applyAlignment="1">
      <alignment horizontal="center"/>
    </xf>
    <xf numFmtId="0" fontId="8" fillId="0" borderId="0" xfId="2" applyFont="1" applyFill="1" applyBorder="1" applyProtection="1">
      <protection locked="0"/>
    </xf>
    <xf numFmtId="0" fontId="40" fillId="2" borderId="4" xfId="3" applyFont="1" applyFill="1" applyBorder="1"/>
    <xf numFmtId="0" fontId="40" fillId="2" borderId="5" xfId="3" applyFont="1" applyFill="1" applyBorder="1"/>
    <xf numFmtId="0" fontId="41" fillId="2" borderId="5" xfId="3" applyFont="1" applyFill="1" applyBorder="1" applyAlignment="1">
      <alignment horizontal="center"/>
    </xf>
    <xf numFmtId="0" fontId="42" fillId="2" borderId="5" xfId="3" applyFont="1" applyFill="1" applyBorder="1"/>
    <xf numFmtId="0" fontId="40" fillId="2" borderId="5" xfId="3" applyFont="1" applyFill="1" applyBorder="1" applyAlignment="1">
      <alignment horizontal="center"/>
    </xf>
    <xf numFmtId="0" fontId="40" fillId="2" borderId="5" xfId="3" applyFont="1" applyFill="1" applyBorder="1" applyAlignment="1"/>
    <xf numFmtId="0" fontId="40" fillId="6" borderId="5" xfId="3" applyFont="1" applyFill="1" applyBorder="1" applyAlignment="1"/>
    <xf numFmtId="0" fontId="8" fillId="2" borderId="6" xfId="3" applyFont="1" applyFill="1" applyBorder="1"/>
    <xf numFmtId="0" fontId="39" fillId="0" borderId="0" xfId="3" applyFont="1" applyFill="1" applyBorder="1"/>
    <xf numFmtId="0" fontId="37" fillId="0" borderId="0" xfId="3" applyFont="1" applyFill="1" applyBorder="1" applyAlignment="1">
      <alignment horizontal="center"/>
    </xf>
    <xf numFmtId="0" fontId="39" fillId="0" borderId="0" xfId="3" applyFont="1" applyFill="1" applyBorder="1" applyAlignment="1"/>
    <xf numFmtId="0" fontId="44" fillId="2" borderId="6" xfId="3" applyFont="1" applyFill="1" applyBorder="1" applyAlignment="1">
      <alignment horizontal="center"/>
    </xf>
    <xf numFmtId="0" fontId="45" fillId="3" borderId="0" xfId="3" applyFont="1" applyFill="1" applyBorder="1" applyAlignment="1">
      <alignment horizontal="center"/>
    </xf>
    <xf numFmtId="0" fontId="8" fillId="0" borderId="0" xfId="3" applyFont="1" applyFill="1" applyBorder="1" applyAlignment="1"/>
    <xf numFmtId="0" fontId="8" fillId="0" borderId="0" xfId="3" applyFont="1" applyFill="1" applyBorder="1"/>
    <xf numFmtId="0" fontId="47" fillId="0" borderId="0" xfId="3" applyFont="1" applyFill="1" applyBorder="1"/>
    <xf numFmtId="0" fontId="45" fillId="0" borderId="0" xfId="3" applyFont="1" applyFill="1" applyBorder="1" applyAlignment="1">
      <alignment horizontal="center"/>
    </xf>
    <xf numFmtId="0" fontId="44" fillId="0" borderId="0" xfId="3" applyFont="1" applyFill="1" applyBorder="1"/>
    <xf numFmtId="0" fontId="8" fillId="0" borderId="0" xfId="3" applyFont="1" applyFill="1" applyBorder="1" applyAlignment="1">
      <alignment horizontal="center"/>
    </xf>
    <xf numFmtId="0" fontId="8" fillId="2" borderId="7" xfId="3" applyFont="1" applyFill="1" applyBorder="1"/>
    <xf numFmtId="0" fontId="39" fillId="2" borderId="8" xfId="3" applyFont="1" applyFill="1" applyBorder="1"/>
    <xf numFmtId="0" fontId="37" fillId="2" borderId="8" xfId="3" applyFont="1" applyFill="1" applyBorder="1" applyAlignment="1">
      <alignment horizontal="center"/>
    </xf>
    <xf numFmtId="0" fontId="43" fillId="2" borderId="8" xfId="3" applyFont="1" applyFill="1" applyBorder="1"/>
    <xf numFmtId="0" fontId="39" fillId="2" borderId="8" xfId="3" applyFont="1" applyFill="1" applyBorder="1" applyAlignment="1">
      <alignment horizontal="center"/>
    </xf>
    <xf numFmtId="0" fontId="8" fillId="2" borderId="8" xfId="3" applyFont="1" applyFill="1" applyBorder="1"/>
    <xf numFmtId="0" fontId="44" fillId="2" borderId="8" xfId="3" applyFont="1" applyFill="1" applyBorder="1"/>
    <xf numFmtId="0" fontId="8" fillId="2" borderId="8" xfId="3" applyFont="1" applyFill="1" applyBorder="1" applyAlignment="1">
      <alignment horizontal="center"/>
    </xf>
    <xf numFmtId="0" fontId="8" fillId="2" borderId="8" xfId="3" applyFont="1" applyFill="1" applyBorder="1" applyAlignment="1"/>
    <xf numFmtId="0" fontId="8" fillId="6" borderId="8" xfId="3" applyFont="1" applyFill="1" applyBorder="1" applyAlignment="1"/>
    <xf numFmtId="0" fontId="40" fillId="6" borderId="10" xfId="3" applyFont="1" applyFill="1" applyBorder="1" applyAlignment="1"/>
    <xf numFmtId="0" fontId="39" fillId="6" borderId="11" xfId="3" applyFont="1" applyFill="1" applyBorder="1" applyAlignment="1"/>
    <xf numFmtId="0" fontId="62" fillId="6" borderId="11" xfId="3" applyFont="1" applyFill="1" applyBorder="1" applyAlignment="1">
      <alignment horizontal="center"/>
    </xf>
    <xf numFmtId="0" fontId="36" fillId="6" borderId="11" xfId="3" applyFont="1" applyFill="1" applyBorder="1" applyAlignment="1" applyProtection="1">
      <alignment horizontal="center"/>
      <protection locked="0"/>
    </xf>
    <xf numFmtId="0" fontId="8" fillId="6" borderId="11" xfId="2" applyFont="1" applyFill="1" applyBorder="1" applyProtection="1">
      <protection locked="0"/>
    </xf>
    <xf numFmtId="0" fontId="46" fillId="6" borderId="11" xfId="3" applyFont="1" applyFill="1" applyBorder="1" applyAlignment="1" applyProtection="1">
      <alignment horizontal="center"/>
      <protection locked="0"/>
    </xf>
    <xf numFmtId="0" fontId="8" fillId="6" borderId="11" xfId="3" applyFont="1" applyFill="1" applyBorder="1" applyAlignment="1"/>
    <xf numFmtId="0" fontId="8" fillId="6" borderId="12" xfId="3" applyFont="1" applyFill="1" applyBorder="1" applyAlignment="1"/>
    <xf numFmtId="0" fontId="40" fillId="2" borderId="6" xfId="3" applyFont="1" applyFill="1" applyBorder="1"/>
    <xf numFmtId="0" fontId="40" fillId="6" borderId="11" xfId="3" applyFont="1" applyFill="1" applyBorder="1" applyAlignment="1"/>
    <xf numFmtId="0" fontId="38" fillId="0" borderId="0" xfId="3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4" fillId="6" borderId="11" xfId="0" applyFont="1" applyFill="1" applyBorder="1"/>
    <xf numFmtId="0" fontId="3" fillId="0" borderId="0" xfId="0" applyFont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4" fillId="6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7" fillId="0" borderId="0" xfId="3" applyFont="1" applyFill="1" applyBorder="1"/>
    <xf numFmtId="0" fontId="49" fillId="0" borderId="0" xfId="3" applyFont="1" applyFill="1" applyBorder="1"/>
    <xf numFmtId="0" fontId="7" fillId="0" borderId="0" xfId="3" applyFont="1" applyFill="1" applyBorder="1" applyAlignment="1">
      <alignment horizontal="center"/>
    </xf>
    <xf numFmtId="0" fontId="50" fillId="0" borderId="0" xfId="1" applyFont="1" applyFill="1" applyBorder="1" applyAlignment="1" applyProtection="1">
      <alignment horizontal="center"/>
    </xf>
    <xf numFmtId="0" fontId="7" fillId="0" borderId="0" xfId="3" applyFont="1" applyFill="1" applyBorder="1" applyAlignment="1"/>
    <xf numFmtId="0" fontId="51" fillId="0" borderId="0" xfId="3" applyFont="1" applyFill="1" applyBorder="1"/>
    <xf numFmtId="0" fontId="54" fillId="3" borderId="0" xfId="3" applyFont="1" applyFill="1" applyBorder="1" applyAlignment="1">
      <alignment horizontal="center"/>
    </xf>
    <xf numFmtId="0" fontId="3" fillId="3" borderId="9" xfId="3" applyFont="1" applyFill="1" applyBorder="1" applyAlignment="1" applyProtection="1">
      <alignment horizontal="left" indent="1"/>
      <protection locked="0"/>
    </xf>
    <xf numFmtId="0" fontId="3" fillId="0" borderId="0" xfId="0" applyFont="1"/>
    <xf numFmtId="0" fontId="3" fillId="6" borderId="6" xfId="7" applyFont="1" applyFill="1" applyBorder="1" applyAlignment="1" applyProtection="1">
      <alignment vertical="center"/>
    </xf>
    <xf numFmtId="0" fontId="4" fillId="0" borderId="8" xfId="7" applyFont="1" applyFill="1" applyBorder="1" applyAlignment="1" applyProtection="1">
      <alignment horizontal="center" vertical="center"/>
    </xf>
    <xf numFmtId="0" fontId="4" fillId="0" borderId="0" xfId="7" applyFont="1" applyFill="1" applyBorder="1" applyAlignment="1" applyProtection="1">
      <alignment horizontal="center" vertical="center"/>
    </xf>
    <xf numFmtId="0" fontId="3" fillId="6" borderId="6" xfId="7" applyFont="1" applyFill="1" applyBorder="1" applyAlignment="1" applyProtection="1">
      <alignment horizontal="center" vertical="center"/>
    </xf>
    <xf numFmtId="0" fontId="3" fillId="0" borderId="24" xfId="7" applyFont="1" applyFill="1" applyBorder="1" applyAlignment="1" applyProtection="1">
      <alignment horizontal="center" vertical="center"/>
    </xf>
    <xf numFmtId="0" fontId="3" fillId="0" borderId="25" xfId="7" applyFont="1" applyFill="1" applyBorder="1" applyAlignment="1" applyProtection="1">
      <alignment horizontal="center" vertical="center"/>
    </xf>
    <xf numFmtId="3" fontId="3" fillId="0" borderId="25" xfId="7" applyNumberFormat="1" applyFont="1" applyFill="1" applyBorder="1" applyAlignment="1" applyProtection="1">
      <alignment horizontal="center" vertical="center"/>
    </xf>
    <xf numFmtId="0" fontId="4" fillId="0" borderId="26" xfId="7" applyFont="1" applyFill="1" applyBorder="1" applyAlignment="1" applyProtection="1">
      <alignment horizontal="center" vertical="center"/>
    </xf>
    <xf numFmtId="0" fontId="3" fillId="0" borderId="27" xfId="7" applyFont="1" applyFill="1" applyBorder="1" applyAlignment="1" applyProtection="1">
      <alignment horizontal="center" vertical="center"/>
    </xf>
    <xf numFmtId="0" fontId="3" fillId="0" borderId="21" xfId="7" applyFont="1" applyFill="1" applyBorder="1" applyAlignment="1" applyProtection="1">
      <alignment horizontal="center" vertical="center"/>
    </xf>
    <xf numFmtId="1" fontId="4" fillId="0" borderId="29" xfId="7" applyNumberFormat="1" applyFont="1" applyFill="1" applyBorder="1" applyAlignment="1" applyProtection="1">
      <alignment horizontal="center" vertical="center"/>
    </xf>
    <xf numFmtId="0" fontId="3" fillId="0" borderId="30" xfId="7" applyFont="1" applyFill="1" applyBorder="1" applyAlignment="1" applyProtection="1">
      <alignment horizontal="center" vertical="center"/>
    </xf>
    <xf numFmtId="1" fontId="4" fillId="0" borderId="31" xfId="7" applyNumberFormat="1" applyFont="1" applyFill="1" applyBorder="1" applyAlignment="1" applyProtection="1">
      <alignment horizontal="center" vertical="center"/>
    </xf>
    <xf numFmtId="1" fontId="4" fillId="0" borderId="0" xfId="7" applyNumberFormat="1" applyFont="1" applyFill="1" applyBorder="1" applyAlignment="1" applyProtection="1">
      <alignment horizontal="center" vertical="center"/>
    </xf>
    <xf numFmtId="0" fontId="4" fillId="0" borderId="0" xfId="7" applyFont="1" applyFill="1" applyBorder="1" applyAlignment="1" applyProtection="1">
      <alignment vertical="center"/>
    </xf>
    <xf numFmtId="0" fontId="3" fillId="0" borderId="0" xfId="7" applyFont="1" applyFill="1" applyBorder="1" applyAlignment="1" applyProtection="1">
      <alignment horizontal="center" vertical="center"/>
    </xf>
    <xf numFmtId="3" fontId="3" fillId="0" borderId="0" xfId="7" applyNumberFormat="1" applyFont="1" applyFill="1" applyBorder="1" applyAlignment="1" applyProtection="1">
      <alignment horizontal="center" vertical="center"/>
    </xf>
    <xf numFmtId="1" fontId="3" fillId="0" borderId="0" xfId="7" applyNumberFormat="1" applyFont="1" applyFill="1" applyBorder="1" applyAlignment="1" applyProtection="1">
      <alignment horizontal="center" vertical="center"/>
    </xf>
    <xf numFmtId="0" fontId="3" fillId="0" borderId="0" xfId="7" applyFont="1" applyFill="1" applyBorder="1" applyAlignment="1" applyProtection="1">
      <alignment horizontal="right" vertical="center"/>
    </xf>
    <xf numFmtId="0" fontId="3" fillId="0" borderId="0" xfId="7" applyFont="1" applyFill="1" applyBorder="1" applyAlignment="1" applyProtection="1">
      <alignment horizontal="left" vertical="center"/>
    </xf>
    <xf numFmtId="3" fontId="4" fillId="0" borderId="0" xfId="7" applyNumberFormat="1" applyFont="1" applyFill="1" applyBorder="1" applyAlignment="1" applyProtection="1">
      <alignment horizontal="center" vertical="center"/>
    </xf>
    <xf numFmtId="0" fontId="57" fillId="0" borderId="0" xfId="1" applyFont="1" applyBorder="1" applyAlignment="1" applyProtection="1">
      <alignment vertical="center"/>
    </xf>
    <xf numFmtId="0" fontId="3" fillId="6" borderId="6" xfId="0" applyFont="1" applyFill="1" applyBorder="1"/>
    <xf numFmtId="0" fontId="3" fillId="6" borderId="7" xfId="0" applyFont="1" applyFill="1" applyBorder="1"/>
    <xf numFmtId="0" fontId="3" fillId="6" borderId="8" xfId="0" applyFont="1" applyFill="1" applyBorder="1"/>
    <xf numFmtId="0" fontId="3" fillId="6" borderId="8" xfId="7" applyFont="1" applyFill="1" applyBorder="1" applyAlignment="1" applyProtection="1">
      <alignment horizontal="left" vertical="center"/>
    </xf>
    <xf numFmtId="0" fontId="3" fillId="6" borderId="8" xfId="7" applyFont="1" applyFill="1" applyBorder="1" applyAlignment="1" applyProtection="1">
      <alignment horizontal="center" vertical="center"/>
    </xf>
    <xf numFmtId="0" fontId="3" fillId="6" borderId="0" xfId="0" applyFont="1" applyFill="1"/>
    <xf numFmtId="0" fontId="3" fillId="0" borderId="0" xfId="3" applyFont="1" applyFill="1" applyBorder="1" applyAlignment="1">
      <alignment horizontal="right"/>
    </xf>
    <xf numFmtId="0" fontId="58" fillId="0" borderId="0" xfId="3" applyFont="1" applyFill="1" applyBorder="1" applyAlignment="1">
      <alignment horizontal="center"/>
    </xf>
    <xf numFmtId="0" fontId="4" fillId="0" borderId="33" xfId="5" applyFont="1" applyFill="1" applyBorder="1" applyAlignment="1" applyProtection="1">
      <alignment horizontal="center"/>
      <protection locked="0"/>
    </xf>
    <xf numFmtId="1" fontId="4" fillId="8" borderId="0" xfId="7" applyNumberFormat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3" fillId="8" borderId="0" xfId="7" applyFont="1" applyFill="1" applyBorder="1" applyAlignment="1" applyProtection="1">
      <alignment horizontal="center" vertical="center"/>
    </xf>
    <xf numFmtId="0" fontId="4" fillId="8" borderId="0" xfId="7" applyFont="1" applyFill="1" applyBorder="1" applyAlignment="1" applyProtection="1">
      <alignment vertical="center"/>
    </xf>
    <xf numFmtId="0" fontId="3" fillId="8" borderId="0" xfId="7" applyFont="1" applyFill="1" applyBorder="1" applyAlignment="1" applyProtection="1">
      <alignment horizontal="right" vertical="center"/>
    </xf>
    <xf numFmtId="0" fontId="3" fillId="8" borderId="0" xfId="7" applyFont="1" applyFill="1" applyBorder="1" applyAlignment="1" applyProtection="1">
      <alignment horizontal="left" vertical="center"/>
    </xf>
    <xf numFmtId="1" fontId="4" fillId="0" borderId="36" xfId="7" applyNumberFormat="1" applyFont="1" applyFill="1" applyBorder="1" applyAlignment="1" applyProtection="1">
      <alignment horizontal="center" vertical="center"/>
    </xf>
    <xf numFmtId="0" fontId="3" fillId="0" borderId="14" xfId="7" applyFont="1" applyFill="1" applyBorder="1" applyAlignment="1" applyProtection="1">
      <alignment horizontal="center" vertical="center"/>
    </xf>
    <xf numFmtId="0" fontId="3" fillId="0" borderId="39" xfId="7" applyFont="1" applyFill="1" applyBorder="1" applyAlignment="1" applyProtection="1">
      <alignment horizontal="center" vertical="center"/>
    </xf>
    <xf numFmtId="0" fontId="53" fillId="0" borderId="49" xfId="3" applyFont="1" applyFill="1" applyBorder="1" applyAlignment="1" applyProtection="1">
      <alignment horizontal="left" indent="1"/>
      <protection locked="0"/>
    </xf>
    <xf numFmtId="0" fontId="4" fillId="0" borderId="14" xfId="3" applyFont="1" applyFill="1" applyBorder="1" applyAlignment="1" applyProtection="1">
      <alignment horizontal="center"/>
      <protection locked="0"/>
    </xf>
    <xf numFmtId="0" fontId="55" fillId="0" borderId="26" xfId="3" applyFont="1" applyFill="1" applyBorder="1" applyAlignment="1" applyProtection="1">
      <alignment horizontal="center"/>
      <protection locked="0"/>
    </xf>
    <xf numFmtId="0" fontId="56" fillId="0" borderId="29" xfId="3" applyFont="1" applyFill="1" applyBorder="1" applyAlignment="1" applyProtection="1">
      <alignment horizontal="center"/>
      <protection locked="0"/>
    </xf>
    <xf numFmtId="0" fontId="55" fillId="0" borderId="29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>
      <alignment horizontal="center"/>
    </xf>
    <xf numFmtId="0" fontId="60" fillId="0" borderId="0" xfId="3" applyFont="1" applyFill="1" applyBorder="1" applyAlignment="1">
      <alignment horizontal="center"/>
    </xf>
    <xf numFmtId="0" fontId="61" fillId="0" borderId="0" xfId="3" applyFont="1" applyFill="1" applyBorder="1" applyAlignment="1">
      <alignment horizontal="center"/>
    </xf>
    <xf numFmtId="0" fontId="61" fillId="6" borderId="11" xfId="3" applyFont="1" applyFill="1" applyBorder="1" applyAlignment="1">
      <alignment horizontal="center"/>
    </xf>
    <xf numFmtId="0" fontId="3" fillId="0" borderId="20" xfId="7" applyFont="1" applyFill="1" applyBorder="1" applyAlignment="1" applyProtection="1">
      <alignment horizontal="center" vertical="center"/>
    </xf>
    <xf numFmtId="3" fontId="3" fillId="0" borderId="54" xfId="7" applyNumberFormat="1" applyFont="1" applyFill="1" applyBorder="1" applyAlignment="1" applyProtection="1">
      <alignment horizontal="center" vertical="center"/>
    </xf>
    <xf numFmtId="3" fontId="3" fillId="0" borderId="55" xfId="7" applyNumberFormat="1" applyFont="1" applyFill="1" applyBorder="1" applyAlignment="1" applyProtection="1">
      <alignment horizontal="center" vertical="center"/>
    </xf>
    <xf numFmtId="3" fontId="3" fillId="0" borderId="56" xfId="7" applyNumberFormat="1" applyFont="1" applyFill="1" applyBorder="1" applyAlignment="1" applyProtection="1">
      <alignment horizontal="center" vertical="center"/>
    </xf>
    <xf numFmtId="0" fontId="3" fillId="0" borderId="32" xfId="7" applyFont="1" applyFill="1" applyBorder="1" applyAlignment="1" applyProtection="1">
      <alignment horizontal="center" vertical="center"/>
    </xf>
    <xf numFmtId="0" fontId="4" fillId="0" borderId="35" xfId="7" applyFont="1" applyFill="1" applyBorder="1" applyAlignment="1" applyProtection="1">
      <alignment horizontal="center" vertical="center"/>
    </xf>
    <xf numFmtId="0" fontId="3" fillId="3" borderId="0" xfId="3" applyFont="1" applyFill="1" applyBorder="1" applyAlignment="1">
      <alignment horizontal="center"/>
    </xf>
    <xf numFmtId="0" fontId="4" fillId="8" borderId="0" xfId="7" applyFont="1" applyFill="1" applyBorder="1" applyAlignment="1" applyProtection="1">
      <alignment horizontal="center" vertical="center"/>
    </xf>
    <xf numFmtId="0" fontId="4" fillId="0" borderId="52" xfId="7" applyFont="1" applyFill="1" applyBorder="1" applyAlignment="1" applyProtection="1">
      <alignment horizontal="center" vertical="center"/>
    </xf>
    <xf numFmtId="0" fontId="4" fillId="0" borderId="23" xfId="7" applyFont="1" applyFill="1" applyBorder="1" applyAlignment="1" applyProtection="1">
      <alignment horizontal="center" vertical="center"/>
    </xf>
    <xf numFmtId="0" fontId="4" fillId="0" borderId="53" xfId="7" applyFont="1" applyFill="1" applyBorder="1" applyAlignment="1" applyProtection="1">
      <alignment horizontal="center" vertical="center"/>
    </xf>
    <xf numFmtId="0" fontId="52" fillId="7" borderId="52" xfId="3" applyFont="1" applyFill="1" applyBorder="1" applyAlignment="1">
      <alignment horizontal="center"/>
    </xf>
    <xf numFmtId="0" fontId="52" fillId="7" borderId="23" xfId="3" applyFont="1" applyFill="1" applyBorder="1" applyAlignment="1">
      <alignment horizontal="center"/>
    </xf>
    <xf numFmtId="0" fontId="52" fillId="7" borderId="53" xfId="3" applyFont="1" applyFill="1" applyBorder="1" applyAlignment="1">
      <alignment horizontal="left"/>
    </xf>
    <xf numFmtId="0" fontId="52" fillId="7" borderId="64" xfId="3" applyFont="1" applyFill="1" applyBorder="1" applyAlignment="1">
      <alignment horizontal="center"/>
    </xf>
    <xf numFmtId="0" fontId="52" fillId="4" borderId="2" xfId="3" applyFont="1" applyFill="1" applyBorder="1" applyAlignment="1">
      <alignment horizontal="center"/>
    </xf>
    <xf numFmtId="0" fontId="52" fillId="5" borderId="3" xfId="3" applyFont="1" applyFill="1" applyBorder="1" applyAlignment="1">
      <alignment horizontal="center"/>
    </xf>
    <xf numFmtId="0" fontId="3" fillId="6" borderId="0" xfId="0" applyFont="1" applyFill="1" applyBorder="1"/>
    <xf numFmtId="0" fontId="48" fillId="0" borderId="0" xfId="6" applyFont="1" applyFill="1" applyBorder="1" applyAlignment="1">
      <alignment horizontal="center"/>
    </xf>
    <xf numFmtId="0" fontId="67" fillId="9" borderId="2" xfId="7" applyFont="1" applyFill="1" applyBorder="1" applyAlignment="1" applyProtection="1">
      <alignment horizontal="center" vertical="center"/>
    </xf>
    <xf numFmtId="0" fontId="4" fillId="0" borderId="65" xfId="7" applyFont="1" applyFill="1" applyBorder="1" applyAlignment="1" applyProtection="1">
      <alignment horizontal="center" vertical="center"/>
    </xf>
    <xf numFmtId="1" fontId="4" fillId="0" borderId="19" xfId="7" applyNumberFormat="1" applyFont="1" applyFill="1" applyBorder="1" applyAlignment="1" applyProtection="1">
      <alignment horizontal="center" vertical="center"/>
    </xf>
    <xf numFmtId="0" fontId="71" fillId="0" borderId="21" xfId="0" applyFont="1" applyBorder="1" applyAlignment="1">
      <alignment wrapText="1"/>
    </xf>
    <xf numFmtId="0" fontId="71" fillId="0" borderId="9" xfId="0" applyFont="1" applyBorder="1" applyAlignment="1">
      <alignment wrapText="1"/>
    </xf>
    <xf numFmtId="0" fontId="3" fillId="3" borderId="45" xfId="3" applyFont="1" applyFill="1" applyBorder="1" applyAlignment="1" applyProtection="1">
      <alignment horizontal="left" indent="1"/>
      <protection locked="0"/>
    </xf>
    <xf numFmtId="0" fontId="53" fillId="0" borderId="50" xfId="3" applyFont="1" applyFill="1" applyBorder="1" applyAlignment="1" applyProtection="1">
      <alignment horizontal="left" indent="1"/>
      <protection locked="0"/>
    </xf>
    <xf numFmtId="0" fontId="48" fillId="0" borderId="40" xfId="0" applyFont="1" applyFill="1" applyBorder="1" applyAlignment="1">
      <alignment horizontal="left" indent="1"/>
    </xf>
    <xf numFmtId="0" fontId="48" fillId="0" borderId="39" xfId="0" applyFont="1" applyFill="1" applyBorder="1" applyAlignment="1">
      <alignment horizontal="left" indent="1"/>
    </xf>
    <xf numFmtId="0" fontId="48" fillId="0" borderId="27" xfId="0" applyFont="1" applyFill="1" applyBorder="1" applyAlignment="1">
      <alignment horizontal="left" indent="1"/>
    </xf>
    <xf numFmtId="0" fontId="5" fillId="6" borderId="0" xfId="0" applyFont="1" applyFill="1" applyBorder="1" applyAlignment="1">
      <alignment vertical="center"/>
    </xf>
    <xf numFmtId="0" fontId="3" fillId="6" borderId="0" xfId="7" applyFont="1" applyFill="1" applyBorder="1" applyAlignment="1" applyProtection="1">
      <alignment vertical="center"/>
    </xf>
    <xf numFmtId="0" fontId="66" fillId="0" borderId="0" xfId="7" applyFont="1" applyFill="1" applyBorder="1" applyAlignment="1" applyProtection="1">
      <alignment horizontal="center" vertical="center"/>
    </xf>
    <xf numFmtId="3" fontId="72" fillId="0" borderId="0" xfId="7" applyNumberFormat="1" applyFont="1" applyFill="1" applyBorder="1" applyAlignment="1" applyProtection="1">
      <alignment horizontal="center" vertical="center"/>
    </xf>
    <xf numFmtId="0" fontId="72" fillId="0" borderId="0" xfId="7" applyFont="1" applyFill="1" applyBorder="1" applyAlignment="1" applyProtection="1">
      <alignment horizontal="center" vertical="center"/>
    </xf>
    <xf numFmtId="0" fontId="66" fillId="6" borderId="0" xfId="7" applyFont="1" applyFill="1" applyBorder="1" applyAlignment="1" applyProtection="1">
      <alignment horizontal="center" vertical="center"/>
    </xf>
    <xf numFmtId="0" fontId="73" fillId="6" borderId="0" xfId="1" applyFont="1" applyFill="1" applyBorder="1" applyAlignment="1" applyProtection="1">
      <alignment vertical="center"/>
    </xf>
    <xf numFmtId="0" fontId="72" fillId="6" borderId="0" xfId="0" applyFont="1" applyFill="1" applyBorder="1"/>
    <xf numFmtId="0" fontId="72" fillId="6" borderId="8" xfId="0" applyFont="1" applyFill="1" applyBorder="1"/>
    <xf numFmtId="0" fontId="3" fillId="0" borderId="0" xfId="7" applyFont="1" applyFill="1" applyBorder="1" applyAlignment="1" applyProtection="1">
      <alignment vertical="center"/>
    </xf>
    <xf numFmtId="0" fontId="68" fillId="6" borderId="0" xfId="0" applyFont="1" applyFill="1" applyBorder="1" applyAlignment="1">
      <alignment horizontal="center" vertical="center"/>
    </xf>
    <xf numFmtId="0" fontId="66" fillId="9" borderId="3" xfId="7" applyFont="1" applyFill="1" applyBorder="1" applyAlignment="1" applyProtection="1">
      <alignment horizontal="center" vertical="center"/>
    </xf>
    <xf numFmtId="0" fontId="66" fillId="10" borderId="3" xfId="7" applyFont="1" applyFill="1" applyBorder="1" applyAlignment="1" applyProtection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58" fillId="6" borderId="0" xfId="0" applyFont="1" applyFill="1"/>
    <xf numFmtId="0" fontId="58" fillId="0" borderId="0" xfId="0" applyFont="1" applyBorder="1"/>
    <xf numFmtId="0" fontId="58" fillId="0" borderId="0" xfId="0" applyFont="1"/>
    <xf numFmtId="0" fontId="72" fillId="6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3" fillId="3" borderId="68" xfId="3" applyFont="1" applyFill="1" applyBorder="1" applyAlignment="1" applyProtection="1">
      <alignment horizontal="left" indent="1"/>
      <protection locked="0"/>
    </xf>
    <xf numFmtId="0" fontId="53" fillId="0" borderId="69" xfId="3" applyFont="1" applyFill="1" applyBorder="1" applyAlignment="1" applyProtection="1">
      <alignment horizontal="left" indent="1"/>
      <protection locked="0"/>
    </xf>
    <xf numFmtId="0" fontId="4" fillId="0" borderId="70" xfId="5" applyFont="1" applyFill="1" applyBorder="1" applyAlignment="1" applyProtection="1">
      <alignment horizontal="center"/>
      <protection locked="0"/>
    </xf>
    <xf numFmtId="0" fontId="3" fillId="3" borderId="71" xfId="3" applyFont="1" applyFill="1" applyBorder="1" applyAlignment="1" applyProtection="1">
      <alignment horizontal="left" indent="1"/>
      <protection locked="0"/>
    </xf>
    <xf numFmtId="0" fontId="4" fillId="0" borderId="18" xfId="3" applyFont="1" applyFill="1" applyBorder="1" applyAlignment="1" applyProtection="1">
      <alignment horizontal="center"/>
      <protection locked="0"/>
    </xf>
    <xf numFmtId="0" fontId="55" fillId="0" borderId="42" xfId="3" applyFont="1" applyFill="1" applyBorder="1" applyAlignment="1" applyProtection="1">
      <alignment horizontal="center"/>
      <protection locked="0"/>
    </xf>
    <xf numFmtId="0" fontId="3" fillId="0" borderId="5" xfId="7" applyFont="1" applyFill="1" applyBorder="1" applyAlignment="1" applyProtection="1">
      <alignment horizontal="center" vertical="center"/>
    </xf>
    <xf numFmtId="0" fontId="3" fillId="0" borderId="8" xfId="7" applyFont="1" applyFill="1" applyBorder="1" applyAlignment="1" applyProtection="1">
      <alignment horizontal="center" vertical="center"/>
    </xf>
    <xf numFmtId="1" fontId="69" fillId="0" borderId="26" xfId="7" applyNumberFormat="1" applyFont="1" applyFill="1" applyBorder="1" applyAlignment="1" applyProtection="1">
      <alignment horizontal="center" vertical="center"/>
    </xf>
    <xf numFmtId="1" fontId="69" fillId="0" borderId="29" xfId="7" applyNumberFormat="1" applyFont="1" applyFill="1" applyBorder="1" applyAlignment="1" applyProtection="1">
      <alignment horizontal="center" vertical="center"/>
    </xf>
    <xf numFmtId="1" fontId="69" fillId="0" borderId="31" xfId="7" applyNumberFormat="1" applyFont="1" applyFill="1" applyBorder="1" applyAlignment="1" applyProtection="1">
      <alignment horizontal="center" vertical="center"/>
    </xf>
    <xf numFmtId="0" fontId="69" fillId="0" borderId="0" xfId="7" applyFont="1" applyFill="1" applyBorder="1" applyAlignment="1" applyProtection="1">
      <alignment horizontal="center" vertical="center" wrapText="1"/>
    </xf>
    <xf numFmtId="0" fontId="69" fillId="0" borderId="0" xfId="7" applyFont="1" applyFill="1" applyBorder="1" applyAlignment="1" applyProtection="1">
      <alignment horizontal="center" vertical="center"/>
    </xf>
    <xf numFmtId="0" fontId="70" fillId="0" borderId="0" xfId="7" applyFont="1" applyFill="1" applyBorder="1" applyAlignment="1" applyProtection="1">
      <alignment horizontal="center" vertical="center"/>
    </xf>
    <xf numFmtId="0" fontId="71" fillId="0" borderId="49" xfId="0" applyFont="1" applyBorder="1" applyAlignment="1">
      <alignment wrapText="1"/>
    </xf>
    <xf numFmtId="0" fontId="70" fillId="6" borderId="0" xfId="0" applyFont="1" applyFill="1" applyBorder="1"/>
    <xf numFmtId="0" fontId="74" fillId="0" borderId="0" xfId="0" applyFont="1"/>
    <xf numFmtId="0" fontId="70" fillId="0" borderId="0" xfId="0" applyFont="1"/>
    <xf numFmtId="0" fontId="69" fillId="6" borderId="0" xfId="7" applyFont="1" applyFill="1" applyBorder="1" applyAlignment="1" applyProtection="1">
      <alignment horizontal="center" vertical="center"/>
    </xf>
    <xf numFmtId="0" fontId="74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5" fillId="0" borderId="0" xfId="7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left" indent="1"/>
    </xf>
    <xf numFmtId="1" fontId="69" fillId="0" borderId="0" xfId="7" applyNumberFormat="1" applyFont="1" applyFill="1" applyBorder="1" applyAlignment="1" applyProtection="1">
      <alignment horizontal="center" vertical="center"/>
    </xf>
    <xf numFmtId="0" fontId="4" fillId="0" borderId="52" xfId="7" applyFont="1" applyFill="1" applyBorder="1" applyAlignment="1" applyProtection="1">
      <alignment horizontal="center" vertical="center"/>
    </xf>
    <xf numFmtId="0" fontId="4" fillId="0" borderId="23" xfId="7" applyFont="1" applyFill="1" applyBorder="1" applyAlignment="1" applyProtection="1">
      <alignment horizontal="center" vertical="center"/>
    </xf>
    <xf numFmtId="0" fontId="4" fillId="0" borderId="53" xfId="7" applyFont="1" applyFill="1" applyBorder="1" applyAlignment="1" applyProtection="1">
      <alignment horizontal="center" vertical="center"/>
    </xf>
    <xf numFmtId="1" fontId="4" fillId="0" borderId="73" xfId="7" applyNumberFormat="1" applyFont="1" applyFill="1" applyBorder="1" applyAlignment="1" applyProtection="1">
      <alignment horizontal="center" vertical="center"/>
    </xf>
    <xf numFmtId="0" fontId="3" fillId="0" borderId="74" xfId="7" applyFont="1" applyFill="1" applyBorder="1" applyAlignment="1" applyProtection="1">
      <alignment horizontal="center" vertical="center"/>
    </xf>
    <xf numFmtId="0" fontId="3" fillId="0" borderId="75" xfId="7" applyFont="1" applyFill="1" applyBorder="1" applyAlignment="1" applyProtection="1">
      <alignment horizontal="center" vertical="center"/>
    </xf>
    <xf numFmtId="3" fontId="3" fillId="0" borderId="75" xfId="7" applyNumberFormat="1" applyFont="1" applyFill="1" applyBorder="1" applyAlignment="1" applyProtection="1">
      <alignment horizontal="center" vertical="center"/>
    </xf>
    <xf numFmtId="3" fontId="3" fillId="0" borderId="76" xfId="7" applyNumberFormat="1" applyFont="1" applyFill="1" applyBorder="1" applyAlignment="1" applyProtection="1">
      <alignment horizontal="center" vertical="center"/>
    </xf>
    <xf numFmtId="0" fontId="4" fillId="0" borderId="72" xfId="7" applyFont="1" applyFill="1" applyBorder="1" applyAlignment="1" applyProtection="1">
      <alignment horizontal="center" vertical="center"/>
    </xf>
    <xf numFmtId="0" fontId="64" fillId="0" borderId="32" xfId="7" applyFont="1" applyFill="1" applyBorder="1" applyAlignment="1" applyProtection="1">
      <alignment horizontal="center" vertical="center"/>
    </xf>
    <xf numFmtId="3" fontId="64" fillId="0" borderId="55" xfId="7" applyNumberFormat="1" applyFont="1" applyFill="1" applyBorder="1" applyAlignment="1" applyProtection="1">
      <alignment horizontal="center" vertical="center"/>
    </xf>
    <xf numFmtId="3" fontId="64" fillId="0" borderId="56" xfId="7" applyNumberFormat="1" applyFont="1" applyFill="1" applyBorder="1" applyAlignment="1" applyProtection="1">
      <alignment horizontal="center" vertical="center"/>
    </xf>
    <xf numFmtId="0" fontId="76" fillId="0" borderId="35" xfId="7" applyFont="1" applyFill="1" applyBorder="1" applyAlignment="1" applyProtection="1">
      <alignment horizontal="center" vertical="center"/>
    </xf>
    <xf numFmtId="1" fontId="76" fillId="0" borderId="7" xfId="7" applyNumberFormat="1" applyFont="1" applyFill="1" applyBorder="1" applyAlignment="1" applyProtection="1">
      <alignment horizontal="center" vertical="center"/>
    </xf>
    <xf numFmtId="0" fontId="64" fillId="0" borderId="55" xfId="7" applyFont="1" applyFill="1" applyBorder="1" applyAlignment="1" applyProtection="1">
      <alignment horizontal="center" vertical="center"/>
    </xf>
    <xf numFmtId="0" fontId="3" fillId="11" borderId="0" xfId="0" applyFont="1" applyFill="1" applyAlignment="1">
      <alignment vertical="center"/>
    </xf>
    <xf numFmtId="0" fontId="3" fillId="8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72" fillId="8" borderId="0" xfId="0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0" fontId="13" fillId="8" borderId="0" xfId="7" applyFont="1" applyFill="1" applyBorder="1" applyAlignment="1" applyProtection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3" fillId="8" borderId="0" xfId="0" applyFont="1" applyFill="1" applyBorder="1"/>
    <xf numFmtId="0" fontId="4" fillId="8" borderId="19" xfId="0" applyFont="1" applyFill="1" applyBorder="1" applyAlignment="1">
      <alignment horizontal="center"/>
    </xf>
    <xf numFmtId="0" fontId="63" fillId="8" borderId="24" xfId="0" applyFont="1" applyFill="1" applyBorder="1" applyAlignment="1">
      <alignment horizontal="center"/>
    </xf>
    <xf numFmtId="20" fontId="3" fillId="8" borderId="36" xfId="0" applyNumberFormat="1" applyFont="1" applyFill="1" applyBorder="1" applyAlignment="1">
      <alignment horizontal="center"/>
    </xf>
    <xf numFmtId="20" fontId="3" fillId="8" borderId="13" xfId="0" applyNumberFormat="1" applyFont="1" applyFill="1" applyBorder="1" applyAlignment="1">
      <alignment horizontal="center"/>
    </xf>
    <xf numFmtId="0" fontId="72" fillId="8" borderId="0" xfId="0" applyFont="1" applyFill="1" applyBorder="1"/>
    <xf numFmtId="0" fontId="33" fillId="8" borderId="51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/>
    </xf>
    <xf numFmtId="20" fontId="3" fillId="8" borderId="29" xfId="0" applyNumberFormat="1" applyFont="1" applyFill="1" applyBorder="1" applyAlignment="1">
      <alignment horizontal="center"/>
    </xf>
    <xf numFmtId="20" fontId="3" fillId="8" borderId="14" xfId="0" applyNumberFormat="1" applyFont="1" applyFill="1" applyBorder="1" applyAlignment="1">
      <alignment horizontal="center"/>
    </xf>
    <xf numFmtId="0" fontId="33" fillId="8" borderId="0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center"/>
    </xf>
    <xf numFmtId="20" fontId="3" fillId="8" borderId="42" xfId="0" applyNumberFormat="1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63" fillId="8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vertical="center"/>
    </xf>
    <xf numFmtId="0" fontId="4" fillId="8" borderId="7" xfId="0" applyFont="1" applyFill="1" applyBorder="1" applyAlignment="1">
      <alignment horizontal="center"/>
    </xf>
    <xf numFmtId="0" fontId="63" fillId="8" borderId="29" xfId="0" applyFont="1" applyFill="1" applyBorder="1" applyAlignment="1">
      <alignment horizontal="center"/>
    </xf>
    <xf numFmtId="0" fontId="63" fillId="8" borderId="39" xfId="0" applyFont="1" applyFill="1" applyBorder="1" applyAlignment="1">
      <alignment horizontal="center"/>
    </xf>
    <xf numFmtId="0" fontId="33" fillId="8" borderId="34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59" fillId="8" borderId="0" xfId="0" applyFont="1" applyFill="1" applyBorder="1" applyAlignment="1">
      <alignment horizontal="center" vertical="center"/>
    </xf>
    <xf numFmtId="20" fontId="69" fillId="8" borderId="17" xfId="0" applyNumberFormat="1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34" xfId="0" quotePrefix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70" fillId="0" borderId="0" xfId="0" applyFont="1" applyBorder="1"/>
    <xf numFmtId="0" fontId="4" fillId="8" borderId="0" xfId="1" applyFont="1" applyFill="1" applyBorder="1" applyAlignment="1" applyProtection="1"/>
    <xf numFmtId="0" fontId="3" fillId="8" borderId="36" xfId="0" applyFont="1" applyFill="1" applyBorder="1" applyAlignment="1">
      <alignment horizontal="center"/>
    </xf>
    <xf numFmtId="0" fontId="4" fillId="8" borderId="31" xfId="0" applyFont="1" applyFill="1" applyBorder="1" applyAlignment="1">
      <alignment horizontal="center"/>
    </xf>
    <xf numFmtId="20" fontId="3" fillId="8" borderId="31" xfId="0" applyNumberFormat="1" applyFont="1" applyFill="1" applyBorder="1" applyAlignment="1">
      <alignment horizontal="center"/>
    </xf>
    <xf numFmtId="0" fontId="33" fillId="8" borderId="35" xfId="0" quotePrefix="1" applyFont="1" applyFill="1" applyBorder="1" applyAlignment="1">
      <alignment horizontal="center" vertical="center"/>
    </xf>
    <xf numFmtId="1" fontId="3" fillId="0" borderId="0" xfId="7" applyNumberFormat="1" applyFont="1" applyFill="1" applyBorder="1" applyAlignment="1" applyProtection="1">
      <alignment horizontal="right" vertical="center"/>
    </xf>
    <xf numFmtId="0" fontId="48" fillId="0" borderId="24" xfId="0" applyFont="1" applyFill="1" applyBorder="1" applyAlignment="1">
      <alignment horizontal="left" indent="1"/>
    </xf>
    <xf numFmtId="0" fontId="3" fillId="0" borderId="77" xfId="7" applyFont="1" applyFill="1" applyBorder="1" applyAlignment="1" applyProtection="1">
      <alignment horizontal="center" vertical="center"/>
    </xf>
    <xf numFmtId="0" fontId="3" fillId="0" borderId="78" xfId="7" applyFont="1" applyFill="1" applyBorder="1" applyAlignment="1" applyProtection="1">
      <alignment horizontal="center" vertical="center"/>
    </xf>
    <xf numFmtId="3" fontId="3" fillId="0" borderId="78" xfId="7" applyNumberFormat="1" applyFont="1" applyFill="1" applyBorder="1" applyAlignment="1" applyProtection="1">
      <alignment horizontal="center" vertical="center"/>
    </xf>
    <xf numFmtId="3" fontId="3" fillId="0" borderId="79" xfId="7" applyNumberFormat="1" applyFont="1" applyFill="1" applyBorder="1" applyAlignment="1" applyProtection="1">
      <alignment horizontal="center" vertical="center"/>
    </xf>
    <xf numFmtId="0" fontId="4" fillId="0" borderId="36" xfId="7" applyFont="1" applyFill="1" applyBorder="1" applyAlignment="1" applyProtection="1">
      <alignment horizontal="center" vertical="center"/>
    </xf>
    <xf numFmtId="1" fontId="69" fillId="0" borderId="36" xfId="7" applyNumberFormat="1" applyFont="1" applyFill="1" applyBorder="1" applyAlignment="1" applyProtection="1">
      <alignment horizontal="center" vertical="center"/>
    </xf>
    <xf numFmtId="0" fontId="3" fillId="0" borderId="1" xfId="7" applyFont="1" applyFill="1" applyBorder="1" applyAlignment="1" applyProtection="1">
      <alignment horizontal="center" vertical="center"/>
    </xf>
    <xf numFmtId="1" fontId="4" fillId="0" borderId="35" xfId="7" applyNumberFormat="1" applyFont="1" applyFill="1" applyBorder="1" applyAlignment="1" applyProtection="1">
      <alignment horizontal="center" vertical="center"/>
    </xf>
    <xf numFmtId="0" fontId="48" fillId="0" borderId="8" xfId="0" applyFont="1" applyFill="1" applyBorder="1" applyAlignment="1">
      <alignment horizontal="left" indent="1"/>
    </xf>
    <xf numFmtId="0" fontId="3" fillId="0" borderId="55" xfId="7" applyFont="1" applyFill="1" applyBorder="1" applyAlignment="1" applyProtection="1">
      <alignment horizontal="center" vertical="center"/>
    </xf>
    <xf numFmtId="1" fontId="69" fillId="0" borderId="35" xfId="7" applyNumberFormat="1" applyFont="1" applyFill="1" applyBorder="1" applyAlignment="1" applyProtection="1">
      <alignment horizontal="center" vertical="center"/>
    </xf>
    <xf numFmtId="1" fontId="76" fillId="0" borderId="0" xfId="7" applyNumberFormat="1" applyFont="1" applyFill="1" applyBorder="1" applyAlignment="1" applyProtection="1">
      <alignment horizontal="center" vertical="center"/>
    </xf>
    <xf numFmtId="0" fontId="64" fillId="0" borderId="0" xfId="7" applyFont="1" applyFill="1" applyBorder="1" applyAlignment="1" applyProtection="1">
      <alignment horizontal="center" vertical="center"/>
    </xf>
    <xf numFmtId="3" fontId="64" fillId="0" borderId="0" xfId="7" applyNumberFormat="1" applyFont="1" applyFill="1" applyBorder="1" applyAlignment="1" applyProtection="1">
      <alignment horizontal="center" vertical="center"/>
    </xf>
    <xf numFmtId="0" fontId="76" fillId="0" borderId="0" xfId="7" applyFont="1" applyFill="1" applyBorder="1" applyAlignment="1" applyProtection="1">
      <alignment horizontal="center" vertical="center"/>
    </xf>
    <xf numFmtId="1" fontId="4" fillId="0" borderId="13" xfId="7" applyNumberFormat="1" applyFont="1" applyFill="1" applyBorder="1" applyAlignment="1" applyProtection="1">
      <alignment horizontal="center" vertical="center"/>
    </xf>
    <xf numFmtId="0" fontId="4" fillId="0" borderId="23" xfId="7" applyFont="1" applyFill="1" applyBorder="1" applyAlignment="1" applyProtection="1">
      <alignment horizontal="center" vertical="center"/>
    </xf>
    <xf numFmtId="0" fontId="4" fillId="0" borderId="53" xfId="7" applyFont="1" applyFill="1" applyBorder="1" applyAlignment="1" applyProtection="1">
      <alignment horizontal="center" vertical="center"/>
    </xf>
    <xf numFmtId="0" fontId="58" fillId="8" borderId="0" xfId="0" applyFont="1" applyFill="1" applyBorder="1" applyAlignment="1">
      <alignment vertical="center"/>
    </xf>
    <xf numFmtId="0" fontId="3" fillId="0" borderId="80" xfId="7" applyFont="1" applyFill="1" applyBorder="1" applyAlignment="1" applyProtection="1">
      <alignment horizontal="center" vertical="center"/>
    </xf>
    <xf numFmtId="0" fontId="67" fillId="9" borderId="3" xfId="7" applyFont="1" applyFill="1" applyBorder="1" applyAlignment="1" applyProtection="1">
      <alignment horizontal="center" vertical="center"/>
    </xf>
    <xf numFmtId="0" fontId="3" fillId="3" borderId="86" xfId="3" applyFont="1" applyFill="1" applyBorder="1" applyAlignment="1" applyProtection="1">
      <alignment horizontal="left" indent="1"/>
      <protection locked="0"/>
    </xf>
    <xf numFmtId="0" fontId="4" fillId="0" borderId="17" xfId="3" applyFont="1" applyFill="1" applyBorder="1" applyAlignment="1" applyProtection="1">
      <alignment horizontal="center"/>
      <protection locked="0"/>
    </xf>
    <xf numFmtId="0" fontId="55" fillId="0" borderId="31" xfId="3" applyFont="1" applyFill="1" applyBorder="1" applyAlignment="1" applyProtection="1">
      <alignment horizontal="center"/>
      <protection locked="0"/>
    </xf>
    <xf numFmtId="0" fontId="4" fillId="0" borderId="23" xfId="7" applyFont="1" applyFill="1" applyBorder="1" applyAlignment="1" applyProtection="1">
      <alignment horizontal="center" vertical="center"/>
    </xf>
    <xf numFmtId="0" fontId="76" fillId="8" borderId="0" xfId="1" applyFont="1" applyFill="1" applyBorder="1" applyAlignment="1" applyProtection="1"/>
    <xf numFmtId="0" fontId="3" fillId="8" borderId="45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59" fillId="3" borderId="9" xfId="3" applyFont="1" applyFill="1" applyBorder="1" applyAlignment="1" applyProtection="1">
      <alignment horizontal="left" indent="1"/>
      <protection locked="0"/>
    </xf>
    <xf numFmtId="0" fontId="94" fillId="0" borderId="22" xfId="5" applyFont="1" applyFill="1" applyBorder="1" applyAlignment="1" applyProtection="1">
      <alignment horizontal="center"/>
      <protection locked="0"/>
    </xf>
    <xf numFmtId="0" fontId="3" fillId="8" borderId="37" xfId="0" applyFont="1" applyFill="1" applyBorder="1" applyAlignment="1">
      <alignment horizontal="center"/>
    </xf>
    <xf numFmtId="0" fontId="3" fillId="8" borderId="38" xfId="0" applyFont="1" applyFill="1" applyBorder="1" applyAlignment="1">
      <alignment horizontal="center"/>
    </xf>
    <xf numFmtId="0" fontId="3" fillId="8" borderId="40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59" fillId="0" borderId="49" xfId="3" applyFont="1" applyFill="1" applyBorder="1" applyAlignment="1" applyProtection="1">
      <alignment horizontal="left" indent="1"/>
      <protection locked="0"/>
    </xf>
    <xf numFmtId="0" fontId="3" fillId="8" borderId="46" xfId="0" applyFont="1" applyFill="1" applyBorder="1" applyAlignment="1">
      <alignment horizontal="center"/>
    </xf>
    <xf numFmtId="0" fontId="55" fillId="0" borderId="14" xfId="3" applyFont="1" applyFill="1" applyBorder="1" applyAlignment="1" applyProtection="1">
      <alignment horizontal="center"/>
      <protection locked="0"/>
    </xf>
    <xf numFmtId="0" fontId="3" fillId="8" borderId="8" xfId="0" applyFont="1" applyFill="1" applyBorder="1" applyAlignment="1">
      <alignment horizontal="center"/>
    </xf>
    <xf numFmtId="0" fontId="3" fillId="8" borderId="41" xfId="0" applyFont="1" applyFill="1" applyBorder="1" applyAlignment="1">
      <alignment horizontal="center"/>
    </xf>
    <xf numFmtId="0" fontId="59" fillId="3" borderId="0" xfId="3" applyFont="1" applyFill="1" applyBorder="1" applyAlignment="1">
      <alignment horizontal="center"/>
    </xf>
    <xf numFmtId="1" fontId="3" fillId="0" borderId="17" xfId="7" applyNumberFormat="1" applyFont="1" applyFill="1" applyBorder="1" applyAlignment="1" applyProtection="1">
      <alignment horizontal="center" vertical="center"/>
    </xf>
    <xf numFmtId="0" fontId="3" fillId="0" borderId="43" xfId="7" applyFont="1" applyFill="1" applyBorder="1" applyAlignment="1" applyProtection="1">
      <alignment horizontal="center" vertical="center"/>
    </xf>
    <xf numFmtId="0" fontId="3" fillId="0" borderId="38" xfId="7" applyFont="1" applyFill="1" applyBorder="1" applyAlignment="1" applyProtection="1">
      <alignment horizontal="center" vertical="center"/>
    </xf>
    <xf numFmtId="0" fontId="94" fillId="0" borderId="54" xfId="5" applyFont="1" applyFill="1" applyBorder="1" applyAlignment="1" applyProtection="1">
      <alignment horizontal="center"/>
      <protection locked="0"/>
    </xf>
    <xf numFmtId="0" fontId="3" fillId="0" borderId="28" xfId="7" applyFont="1" applyFill="1" applyBorder="1" applyAlignment="1" applyProtection="1">
      <alignment horizontal="center" vertical="center"/>
    </xf>
    <xf numFmtId="0" fontId="3" fillId="0" borderId="44" xfId="7" applyFont="1" applyFill="1" applyBorder="1" applyAlignment="1" applyProtection="1">
      <alignment horizontal="center" vertical="center"/>
    </xf>
    <xf numFmtId="1" fontId="3" fillId="0" borderId="2" xfId="7" applyNumberFormat="1" applyFont="1" applyFill="1" applyBorder="1" applyAlignment="1" applyProtection="1">
      <alignment horizontal="center" vertical="center"/>
    </xf>
    <xf numFmtId="0" fontId="3" fillId="0" borderId="13" xfId="7" applyFont="1" applyFill="1" applyBorder="1" applyAlignment="1" applyProtection="1">
      <alignment horizontal="center" vertical="center"/>
    </xf>
    <xf numFmtId="0" fontId="3" fillId="0" borderId="48" xfId="7" applyFont="1" applyFill="1" applyBorder="1" applyAlignment="1" applyProtection="1">
      <alignment horizontal="center" vertical="center"/>
    </xf>
    <xf numFmtId="1" fontId="3" fillId="0" borderId="18" xfId="7" applyNumberFormat="1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76" fillId="0" borderId="35" xfId="0" applyFont="1" applyFill="1" applyBorder="1" applyAlignment="1">
      <alignment horizontal="left"/>
    </xf>
    <xf numFmtId="0" fontId="76" fillId="0" borderId="0" xfId="0" applyFont="1" applyFill="1" applyBorder="1" applyAlignment="1">
      <alignment horizontal="left"/>
    </xf>
    <xf numFmtId="0" fontId="95" fillId="10" borderId="2" xfId="7" applyFont="1" applyFill="1" applyBorder="1" applyAlignment="1" applyProtection="1">
      <alignment horizontal="center" vertical="center"/>
    </xf>
    <xf numFmtId="0" fontId="95" fillId="10" borderId="3" xfId="7" applyFont="1" applyFill="1" applyBorder="1" applyAlignment="1" applyProtection="1">
      <alignment horizontal="center" vertical="center"/>
    </xf>
    <xf numFmtId="1" fontId="3" fillId="0" borderId="13" xfId="0" applyNumberFormat="1" applyFont="1" applyFill="1" applyBorder="1" applyAlignment="1">
      <alignment horizontal="center"/>
    </xf>
    <xf numFmtId="0" fontId="3" fillId="0" borderId="41" xfId="7" applyFont="1" applyFill="1" applyBorder="1" applyAlignment="1" applyProtection="1">
      <alignment horizontal="center" vertical="center"/>
    </xf>
    <xf numFmtId="0" fontId="3" fillId="0" borderId="18" xfId="7" applyFont="1" applyFill="1" applyBorder="1" applyAlignment="1" applyProtection="1">
      <alignment horizontal="center" vertical="center"/>
    </xf>
    <xf numFmtId="1" fontId="3" fillId="0" borderId="7" xfId="7" applyNumberFormat="1" applyFont="1" applyFill="1" applyBorder="1" applyAlignment="1" applyProtection="1">
      <alignment horizontal="center" vertical="center"/>
    </xf>
    <xf numFmtId="0" fontId="3" fillId="0" borderId="12" xfId="7" applyFont="1" applyFill="1" applyBorder="1" applyAlignment="1" applyProtection="1">
      <alignment horizontal="center" vertical="center"/>
    </xf>
    <xf numFmtId="49" fontId="4" fillId="0" borderId="26" xfId="3" quotePrefix="1" applyNumberFormat="1" applyFont="1" applyFill="1" applyBorder="1" applyAlignment="1">
      <alignment horizontal="center"/>
    </xf>
    <xf numFmtId="49" fontId="4" fillId="0" borderId="35" xfId="3" quotePrefix="1" applyNumberFormat="1" applyFont="1" applyFill="1" applyBorder="1" applyAlignment="1">
      <alignment horizontal="center"/>
    </xf>
    <xf numFmtId="0" fontId="4" fillId="0" borderId="0" xfId="0" applyFont="1" applyBorder="1"/>
    <xf numFmtId="1" fontId="96" fillId="0" borderId="85" xfId="7" applyNumberFormat="1" applyFont="1" applyFill="1" applyBorder="1" applyAlignment="1" applyProtection="1">
      <alignment horizontal="center" vertical="center"/>
    </xf>
    <xf numFmtId="0" fontId="96" fillId="0" borderId="84" xfId="0" applyFont="1" applyFill="1" applyBorder="1" applyAlignment="1">
      <alignment horizontal="left"/>
    </xf>
    <xf numFmtId="0" fontId="97" fillId="0" borderId="81" xfId="7" applyFont="1" applyFill="1" applyBorder="1" applyAlignment="1" applyProtection="1">
      <alignment horizontal="center" vertical="center"/>
    </xf>
    <xf numFmtId="0" fontId="97" fillId="0" borderId="82" xfId="7" applyFont="1" applyFill="1" applyBorder="1" applyAlignment="1" applyProtection="1">
      <alignment horizontal="center" vertical="center"/>
    </xf>
    <xf numFmtId="3" fontId="97" fillId="0" borderId="82" xfId="7" applyNumberFormat="1" applyFont="1" applyFill="1" applyBorder="1" applyAlignment="1" applyProtection="1">
      <alignment horizontal="center" vertical="center"/>
    </xf>
    <xf numFmtId="3" fontId="97" fillId="0" borderId="83" xfId="7" applyNumberFormat="1" applyFont="1" applyFill="1" applyBorder="1" applyAlignment="1" applyProtection="1">
      <alignment horizontal="center" vertical="center"/>
    </xf>
    <xf numFmtId="0" fontId="97" fillId="0" borderId="84" xfId="7" applyFont="1" applyFill="1" applyBorder="1" applyAlignment="1" applyProtection="1">
      <alignment horizontal="center" vertical="center"/>
    </xf>
    <xf numFmtId="1" fontId="96" fillId="0" borderId="7" xfId="7" applyNumberFormat="1" applyFont="1" applyFill="1" applyBorder="1" applyAlignment="1" applyProtection="1">
      <alignment horizontal="center" vertical="center"/>
    </xf>
    <xf numFmtId="0" fontId="96" fillId="0" borderId="35" xfId="0" applyFont="1" applyFill="1" applyBorder="1" applyAlignment="1">
      <alignment horizontal="left"/>
    </xf>
    <xf numFmtId="0" fontId="97" fillId="0" borderId="32" xfId="7" applyFont="1" applyFill="1" applyBorder="1" applyAlignment="1" applyProtection="1">
      <alignment horizontal="center" vertical="center"/>
    </xf>
    <xf numFmtId="0" fontId="97" fillId="0" borderId="55" xfId="7" applyFont="1" applyFill="1" applyBorder="1" applyAlignment="1" applyProtection="1">
      <alignment horizontal="center" vertical="center"/>
    </xf>
    <xf numFmtId="3" fontId="97" fillId="0" borderId="55" xfId="7" applyNumberFormat="1" applyFont="1" applyFill="1" applyBorder="1" applyAlignment="1" applyProtection="1">
      <alignment horizontal="center" vertical="center"/>
    </xf>
    <xf numFmtId="3" fontId="97" fillId="0" borderId="56" xfId="7" applyNumberFormat="1" applyFont="1" applyFill="1" applyBorder="1" applyAlignment="1" applyProtection="1">
      <alignment horizontal="center" vertical="center"/>
    </xf>
    <xf numFmtId="0" fontId="96" fillId="0" borderId="35" xfId="7" applyFont="1" applyFill="1" applyBorder="1" applyAlignment="1" applyProtection="1">
      <alignment horizontal="center" vertical="center"/>
    </xf>
    <xf numFmtId="0" fontId="4" fillId="0" borderId="23" xfId="7" applyFont="1" applyFill="1" applyBorder="1" applyAlignment="1" applyProtection="1">
      <alignment horizontal="center" vertical="center"/>
    </xf>
    <xf numFmtId="0" fontId="4" fillId="0" borderId="53" xfId="7" applyFont="1" applyFill="1" applyBorder="1" applyAlignment="1" applyProtection="1">
      <alignment horizontal="center" vertical="center"/>
    </xf>
    <xf numFmtId="0" fontId="98" fillId="8" borderId="26" xfId="0" applyFont="1" applyFill="1" applyBorder="1" applyAlignment="1">
      <alignment horizontal="center"/>
    </xf>
    <xf numFmtId="0" fontId="98" fillId="8" borderId="24" xfId="0" applyFont="1" applyFill="1" applyBorder="1" applyAlignment="1">
      <alignment horizontal="center"/>
    </xf>
    <xf numFmtId="0" fontId="98" fillId="8" borderId="29" xfId="0" applyFont="1" applyFill="1" applyBorder="1" applyAlignment="1">
      <alignment horizontal="center"/>
    </xf>
    <xf numFmtId="0" fontId="98" fillId="8" borderId="35" xfId="0" applyFont="1" applyFill="1" applyBorder="1" applyAlignment="1">
      <alignment horizontal="center"/>
    </xf>
    <xf numFmtId="0" fontId="98" fillId="8" borderId="7" xfId="0" applyFont="1" applyFill="1" applyBorder="1" applyAlignment="1">
      <alignment horizontal="center"/>
    </xf>
    <xf numFmtId="0" fontId="98" fillId="8" borderId="8" xfId="0" applyFont="1" applyFill="1" applyBorder="1" applyAlignment="1">
      <alignment horizontal="center"/>
    </xf>
    <xf numFmtId="0" fontId="98" fillId="8" borderId="12" xfId="0" applyFont="1" applyFill="1" applyBorder="1" applyAlignment="1">
      <alignment horizontal="center"/>
    </xf>
    <xf numFmtId="0" fontId="98" fillId="8" borderId="47" xfId="0" applyFont="1" applyFill="1" applyBorder="1" applyAlignment="1">
      <alignment horizontal="center"/>
    </xf>
    <xf numFmtId="0" fontId="98" fillId="8" borderId="0" xfId="0" applyFont="1" applyFill="1" applyBorder="1" applyAlignment="1">
      <alignment horizontal="center"/>
    </xf>
    <xf numFmtId="0" fontId="98" fillId="8" borderId="39" xfId="0" applyFont="1" applyFill="1" applyBorder="1" applyAlignment="1">
      <alignment horizontal="center"/>
    </xf>
    <xf numFmtId="0" fontId="98" fillId="8" borderId="36" xfId="0" applyFont="1" applyFill="1" applyBorder="1" applyAlignment="1">
      <alignment horizontal="center"/>
    </xf>
    <xf numFmtId="0" fontId="63" fillId="8" borderId="66" xfId="0" applyFont="1" applyFill="1" applyBorder="1" applyAlignment="1">
      <alignment horizontal="center"/>
    </xf>
    <xf numFmtId="0" fontId="63" fillId="8" borderId="6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38" fillId="0" borderId="24" xfId="0" applyFont="1" applyFill="1" applyBorder="1" applyAlignment="1">
      <alignment horizontal="center"/>
    </xf>
    <xf numFmtId="0" fontId="38" fillId="8" borderId="24" xfId="0" applyFont="1" applyFill="1" applyBorder="1" applyAlignment="1">
      <alignment horizontal="center"/>
    </xf>
    <xf numFmtId="0" fontId="38" fillId="8" borderId="27" xfId="0" applyFont="1" applyFill="1" applyBorder="1" applyAlignment="1">
      <alignment horizontal="center"/>
    </xf>
    <xf numFmtId="0" fontId="76" fillId="8" borderId="0" xfId="1" quotePrefix="1" applyFont="1" applyFill="1" applyBorder="1" applyAlignment="1" applyProtection="1">
      <alignment horizontal="left"/>
    </xf>
    <xf numFmtId="0" fontId="38" fillId="0" borderId="13" xfId="0" applyFont="1" applyFill="1" applyBorder="1" applyAlignment="1">
      <alignment horizontal="center"/>
    </xf>
    <xf numFmtId="0" fontId="38" fillId="0" borderId="38" xfId="0" applyFont="1" applyFill="1" applyBorder="1" applyAlignment="1">
      <alignment horizontal="center"/>
    </xf>
    <xf numFmtId="0" fontId="72" fillId="8" borderId="0" xfId="0" applyFont="1" applyFill="1" applyBorder="1" applyAlignment="1">
      <alignment horizontal="center"/>
    </xf>
    <xf numFmtId="0" fontId="38" fillId="8" borderId="13" xfId="0" applyFont="1" applyFill="1" applyBorder="1" applyAlignment="1">
      <alignment horizontal="center"/>
    </xf>
    <xf numFmtId="0" fontId="38" fillId="8" borderId="38" xfId="0" applyFont="1" applyFill="1" applyBorder="1" applyAlignment="1">
      <alignment horizontal="center"/>
    </xf>
    <xf numFmtId="0" fontId="99" fillId="8" borderId="24" xfId="0" applyFont="1" applyFill="1" applyBorder="1" applyAlignment="1">
      <alignment horizontal="center"/>
    </xf>
    <xf numFmtId="0" fontId="63" fillId="8" borderId="27" xfId="0" applyFont="1" applyFill="1" applyBorder="1" applyAlignment="1">
      <alignment horizontal="center"/>
    </xf>
    <xf numFmtId="0" fontId="63" fillId="8" borderId="80" xfId="0" applyFont="1" applyFill="1" applyBorder="1" applyAlignment="1">
      <alignment horizontal="center"/>
    </xf>
    <xf numFmtId="0" fontId="98" fillId="8" borderId="80" xfId="0" applyFont="1" applyFill="1" applyBorder="1" applyAlignment="1">
      <alignment horizontal="center"/>
    </xf>
    <xf numFmtId="0" fontId="99" fillId="8" borderId="80" xfId="0" applyFont="1" applyFill="1" applyBorder="1" applyAlignment="1">
      <alignment horizontal="center"/>
    </xf>
    <xf numFmtId="20" fontId="3" fillId="8" borderId="18" xfId="0" applyNumberFormat="1" applyFont="1" applyFill="1" applyBorder="1" applyAlignment="1">
      <alignment horizontal="center"/>
    </xf>
    <xf numFmtId="0" fontId="38" fillId="0" borderId="18" xfId="0" applyFont="1" applyFill="1" applyBorder="1" applyAlignment="1">
      <alignment horizontal="center"/>
    </xf>
    <xf numFmtId="0" fontId="38" fillId="0" borderId="80" xfId="0" applyFont="1" applyFill="1" applyBorder="1" applyAlignment="1">
      <alignment horizontal="center"/>
    </xf>
    <xf numFmtId="0" fontId="38" fillId="0" borderId="43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0" fontId="3" fillId="8" borderId="80" xfId="0" applyFont="1" applyFill="1" applyBorder="1" applyAlignment="1">
      <alignment horizontal="center"/>
    </xf>
    <xf numFmtId="0" fontId="3" fillId="8" borderId="68" xfId="0" applyFont="1" applyFill="1" applyBorder="1" applyAlignment="1">
      <alignment horizontal="center"/>
    </xf>
    <xf numFmtId="20" fontId="70" fillId="8" borderId="13" xfId="0" applyNumberFormat="1" applyFont="1" applyFill="1" applyBorder="1" applyAlignment="1">
      <alignment horizontal="center"/>
    </xf>
    <xf numFmtId="20" fontId="70" fillId="8" borderId="36" xfId="0" applyNumberFormat="1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63" fillId="8" borderId="13" xfId="0" applyFont="1" applyFill="1" applyBorder="1" applyAlignment="1">
      <alignment horizontal="center"/>
    </xf>
    <xf numFmtId="0" fontId="100" fillId="8" borderId="17" xfId="0" applyFont="1" applyFill="1" applyBorder="1" applyAlignment="1">
      <alignment horizontal="center"/>
    </xf>
    <xf numFmtId="0" fontId="70" fillId="8" borderId="0" xfId="0" applyFont="1" applyFill="1" applyBorder="1" applyAlignment="1">
      <alignment horizontal="center"/>
    </xf>
    <xf numFmtId="0" fontId="70" fillId="8" borderId="0" xfId="0" applyFont="1" applyFill="1" applyBorder="1" applyAlignment="1">
      <alignment horizontal="left"/>
    </xf>
    <xf numFmtId="0" fontId="38" fillId="8" borderId="28" xfId="0" applyFont="1" applyFill="1" applyBorder="1" applyAlignment="1">
      <alignment horizontal="center"/>
    </xf>
    <xf numFmtId="0" fontId="38" fillId="8" borderId="17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55" fillId="8" borderId="26" xfId="0" applyFont="1" applyFill="1" applyBorder="1" applyAlignment="1">
      <alignment horizontal="left" vertical="center"/>
    </xf>
    <xf numFmtId="0" fontId="55" fillId="8" borderId="29" xfId="0" applyFont="1" applyFill="1" applyBorder="1" applyAlignment="1">
      <alignment horizontal="left" vertical="center"/>
    </xf>
    <xf numFmtId="0" fontId="55" fillId="8" borderId="31" xfId="0" quotePrefix="1" applyFont="1" applyFill="1" applyBorder="1" applyAlignment="1">
      <alignment horizontal="left" vertical="center"/>
    </xf>
    <xf numFmtId="0" fontId="55" fillId="8" borderId="47" xfId="0" quotePrefix="1" applyFont="1" applyFill="1" applyBorder="1" applyAlignment="1">
      <alignment horizontal="center" vertical="center"/>
    </xf>
    <xf numFmtId="0" fontId="55" fillId="3" borderId="47" xfId="3" quotePrefix="1" applyFont="1" applyFill="1" applyBorder="1" applyAlignment="1" applyProtection="1">
      <alignment horizontal="left" indent="1"/>
      <protection locked="0"/>
    </xf>
    <xf numFmtId="0" fontId="59" fillId="3" borderId="0" xfId="3" quotePrefix="1" applyFont="1" applyFill="1" applyBorder="1" applyAlignment="1" applyProtection="1">
      <alignment horizontal="center"/>
      <protection locked="0"/>
    </xf>
    <xf numFmtId="0" fontId="33" fillId="3" borderId="0" xfId="3" quotePrefix="1" applyFont="1" applyFill="1" applyBorder="1" applyAlignment="1" applyProtection="1">
      <alignment horizontal="left" indent="1"/>
      <protection locked="0"/>
    </xf>
    <xf numFmtId="0" fontId="55" fillId="3" borderId="35" xfId="3" quotePrefix="1" applyFont="1" applyFill="1" applyBorder="1" applyAlignment="1" applyProtection="1">
      <alignment horizontal="left" indent="1"/>
      <protection locked="0"/>
    </xf>
    <xf numFmtId="0" fontId="13" fillId="8" borderId="0" xfId="7" applyFont="1" applyFill="1" applyBorder="1" applyAlignment="1" applyProtection="1">
      <alignment horizontal="center" vertical="center" wrapText="1"/>
    </xf>
    <xf numFmtId="0" fontId="48" fillId="8" borderId="16" xfId="0" applyFont="1" applyFill="1" applyBorder="1" applyAlignment="1">
      <alignment horizontal="center" vertical="center"/>
    </xf>
    <xf numFmtId="0" fontId="48" fillId="8" borderId="58" xfId="0" applyFont="1" applyFill="1" applyBorder="1" applyAlignment="1">
      <alignment horizontal="center" vertical="center"/>
    </xf>
    <xf numFmtId="0" fontId="48" fillId="8" borderId="56" xfId="0" applyFont="1" applyFill="1" applyBorder="1" applyAlignment="1">
      <alignment horizontal="center" vertical="center"/>
    </xf>
    <xf numFmtId="14" fontId="4" fillId="8" borderId="15" xfId="0" applyNumberFormat="1" applyFont="1" applyFill="1" applyBorder="1" applyAlignment="1">
      <alignment horizontal="center" vertical="center"/>
    </xf>
    <xf numFmtId="14" fontId="4" fillId="8" borderId="59" xfId="0" applyNumberFormat="1" applyFont="1" applyFill="1" applyBorder="1" applyAlignment="1">
      <alignment horizontal="center" vertical="center"/>
    </xf>
    <xf numFmtId="14" fontId="4" fillId="8" borderId="32" xfId="0" applyNumberFormat="1" applyFont="1" applyFill="1" applyBorder="1" applyAlignment="1">
      <alignment horizontal="center" vertical="center"/>
    </xf>
    <xf numFmtId="0" fontId="58" fillId="8" borderId="65" xfId="0" applyFont="1" applyFill="1" applyBorder="1" applyAlignment="1">
      <alignment horizontal="center" vertical="center" wrapText="1"/>
    </xf>
    <xf numFmtId="0" fontId="58" fillId="8" borderId="23" xfId="0" applyFont="1" applyFill="1" applyBorder="1" applyAlignment="1">
      <alignment horizontal="center" vertical="center"/>
    </xf>
    <xf numFmtId="0" fontId="58" fillId="8" borderId="53" xfId="0" applyFont="1" applyFill="1" applyBorder="1" applyAlignment="1">
      <alignment horizontal="center" vertical="center"/>
    </xf>
    <xf numFmtId="0" fontId="58" fillId="8" borderId="52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vertical="center"/>
    </xf>
    <xf numFmtId="0" fontId="4" fillId="8" borderId="57" xfId="0" applyFont="1" applyFill="1" applyBorder="1" applyAlignment="1">
      <alignment vertical="center"/>
    </xf>
    <xf numFmtId="0" fontId="4" fillId="8" borderId="16" xfId="0" applyFont="1" applyFill="1" applyBorder="1" applyAlignment="1">
      <alignment vertical="center"/>
    </xf>
    <xf numFmtId="0" fontId="3" fillId="8" borderId="17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69" fillId="8" borderId="5" xfId="1" quotePrefix="1" applyFont="1" applyFill="1" applyBorder="1" applyAlignment="1" applyProtection="1">
      <alignment horizontal="left"/>
    </xf>
    <xf numFmtId="0" fontId="69" fillId="8" borderId="5" xfId="1" applyFont="1" applyFill="1" applyBorder="1" applyAlignment="1" applyProtection="1">
      <alignment horizontal="left"/>
    </xf>
    <xf numFmtId="14" fontId="4" fillId="8" borderId="15" xfId="0" quotePrefix="1" applyNumberFormat="1" applyFont="1" applyFill="1" applyBorder="1" applyAlignment="1">
      <alignment horizontal="center" vertical="center" wrapText="1"/>
    </xf>
    <xf numFmtId="14" fontId="4" fillId="8" borderId="32" xfId="0" applyNumberFormat="1" applyFont="1" applyFill="1" applyBorder="1" applyAlignment="1">
      <alignment horizontal="center" vertical="center" wrapText="1"/>
    </xf>
    <xf numFmtId="0" fontId="48" fillId="8" borderId="16" xfId="0" applyFont="1" applyFill="1" applyBorder="1" applyAlignment="1">
      <alignment horizontal="center" vertical="center" wrapText="1"/>
    </xf>
    <xf numFmtId="0" fontId="48" fillId="8" borderId="56" xfId="0" applyFont="1" applyFill="1" applyBorder="1" applyAlignment="1">
      <alignment horizontal="center" vertical="center" wrapText="1"/>
    </xf>
    <xf numFmtId="0" fontId="4" fillId="8" borderId="0" xfId="1" applyFont="1" applyFill="1" applyBorder="1" applyAlignment="1" applyProtection="1"/>
    <xf numFmtId="0" fontId="69" fillId="8" borderId="0" xfId="1" quotePrefix="1" applyFont="1" applyFill="1" applyBorder="1" applyAlignment="1" applyProtection="1">
      <alignment horizontal="left"/>
    </xf>
    <xf numFmtId="0" fontId="69" fillId="8" borderId="0" xfId="1" applyFont="1" applyFill="1" applyBorder="1" applyAlignment="1" applyProtection="1">
      <alignment horizontal="left"/>
    </xf>
    <xf numFmtId="0" fontId="65" fillId="10" borderId="60" xfId="3" applyFont="1" applyFill="1" applyBorder="1" applyAlignment="1">
      <alignment horizontal="center"/>
    </xf>
    <xf numFmtId="0" fontId="65" fillId="10" borderId="61" xfId="3" applyFont="1" applyFill="1" applyBorder="1" applyAlignment="1">
      <alignment horizontal="center"/>
    </xf>
    <xf numFmtId="0" fontId="65" fillId="10" borderId="62" xfId="3" applyFont="1" applyFill="1" applyBorder="1" applyAlignment="1">
      <alignment horizontal="center"/>
    </xf>
    <xf numFmtId="0" fontId="65" fillId="10" borderId="63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 vertical="center"/>
    </xf>
    <xf numFmtId="0" fontId="29" fillId="0" borderId="0" xfId="6" applyFont="1" applyFill="1" applyBorder="1" applyAlignment="1">
      <alignment horizontal="center" vertical="center" wrapText="1"/>
    </xf>
    <xf numFmtId="0" fontId="30" fillId="0" borderId="0" xfId="0" applyFont="1" applyBorder="1" applyAlignment="1"/>
    <xf numFmtId="0" fontId="20" fillId="0" borderId="0" xfId="6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/>
    </xf>
    <xf numFmtId="0" fontId="25" fillId="0" borderId="0" xfId="1" applyFont="1" applyAlignment="1" applyProtection="1">
      <alignment horizontal="left"/>
    </xf>
    <xf numFmtId="0" fontId="26" fillId="0" borderId="0" xfId="6" applyFont="1" applyFill="1" applyAlignment="1">
      <alignment horizontal="center" vertical="top" wrapText="1"/>
    </xf>
    <xf numFmtId="0" fontId="27" fillId="0" borderId="0" xfId="6" applyFont="1" applyFill="1" applyAlignment="1">
      <alignment horizontal="left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6" fillId="9" borderId="2" xfId="7" applyFont="1" applyFill="1" applyBorder="1" applyAlignment="1" applyProtection="1">
      <alignment horizontal="center" vertical="center"/>
    </xf>
    <xf numFmtId="0" fontId="66" fillId="9" borderId="1" xfId="7" applyFont="1" applyFill="1" applyBorder="1" applyAlignment="1" applyProtection="1">
      <alignment horizontal="center" vertical="center"/>
    </xf>
    <xf numFmtId="0" fontId="66" fillId="9" borderId="48" xfId="7" applyFont="1" applyFill="1" applyBorder="1" applyAlignment="1" applyProtection="1">
      <alignment horizontal="center" vertical="center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horizontal="center" vertical="center" wrapText="1"/>
    </xf>
    <xf numFmtId="0" fontId="4" fillId="0" borderId="10" xfId="7" applyFont="1" applyFill="1" applyBorder="1" applyAlignment="1" applyProtection="1">
      <alignment horizontal="center" vertical="center" wrapText="1"/>
    </xf>
    <xf numFmtId="0" fontId="4" fillId="0" borderId="6" xfId="7" applyFont="1" applyFill="1" applyBorder="1" applyAlignment="1" applyProtection="1">
      <alignment horizontal="center" vertical="center" wrapText="1"/>
    </xf>
    <xf numFmtId="0" fontId="4" fillId="0" borderId="0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7" xfId="7" applyFont="1" applyFill="1" applyBorder="1" applyAlignment="1" applyProtection="1">
      <alignment horizontal="center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13" fillId="0" borderId="0" xfId="7" quotePrefix="1" applyFont="1" applyFill="1" applyBorder="1" applyAlignment="1" applyProtection="1">
      <alignment horizontal="center" vertical="center" wrapText="1"/>
    </xf>
    <xf numFmtId="0" fontId="13" fillId="0" borderId="0" xfId="7" applyFont="1" applyFill="1" applyBorder="1" applyAlignment="1" applyProtection="1">
      <alignment horizontal="center" vertical="center" wrapText="1"/>
    </xf>
    <xf numFmtId="0" fontId="67" fillId="9" borderId="2" xfId="7" applyFont="1" applyFill="1" applyBorder="1" applyAlignment="1" applyProtection="1">
      <alignment horizontal="center" vertical="center"/>
    </xf>
    <xf numFmtId="0" fontId="67" fillId="9" borderId="48" xfId="7" applyFont="1" applyFill="1" applyBorder="1" applyAlignment="1" applyProtection="1">
      <alignment horizontal="center" vertical="center"/>
    </xf>
    <xf numFmtId="0" fontId="48" fillId="0" borderId="2" xfId="7" applyFont="1" applyFill="1" applyBorder="1" applyAlignment="1" applyProtection="1">
      <alignment horizontal="center" vertical="center"/>
    </xf>
    <xf numFmtId="0" fontId="48" fillId="0" borderId="1" xfId="7" applyFont="1" applyFill="1" applyBorder="1" applyAlignment="1" applyProtection="1">
      <alignment horizontal="center" vertical="center"/>
    </xf>
    <xf numFmtId="0" fontId="48" fillId="0" borderId="48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 wrapText="1"/>
    </xf>
    <xf numFmtId="0" fontId="4" fillId="0" borderId="1" xfId="7" applyFont="1" applyFill="1" applyBorder="1" applyAlignment="1" applyProtection="1">
      <alignment horizontal="center" vertical="center" wrapText="1"/>
    </xf>
    <xf numFmtId="0" fontId="4" fillId="0" borderId="48" xfId="7" applyFont="1" applyFill="1" applyBorder="1" applyAlignment="1" applyProtection="1">
      <alignment horizontal="center" vertical="center" wrapText="1"/>
    </xf>
    <xf numFmtId="0" fontId="64" fillId="0" borderId="0" xfId="7" applyFont="1" applyFill="1" applyBorder="1" applyAlignment="1" applyProtection="1">
      <alignment horizontal="left" vertical="center"/>
    </xf>
    <xf numFmtId="1" fontId="4" fillId="0" borderId="0" xfId="7" applyNumberFormat="1" applyFont="1" applyFill="1" applyBorder="1" applyAlignment="1" applyProtection="1">
      <alignment horizontal="left" vertical="center"/>
    </xf>
    <xf numFmtId="0" fontId="66" fillId="9" borderId="52" xfId="7" applyFont="1" applyFill="1" applyBorder="1" applyAlignment="1" applyProtection="1">
      <alignment horizontal="center" vertical="center"/>
    </xf>
    <xf numFmtId="0" fontId="66" fillId="9" borderId="23" xfId="7" applyFont="1" applyFill="1" applyBorder="1" applyAlignment="1" applyProtection="1">
      <alignment horizontal="center" vertical="center"/>
    </xf>
    <xf numFmtId="0" fontId="66" fillId="9" borderId="53" xfId="7" applyFont="1" applyFill="1" applyBorder="1" applyAlignment="1" applyProtection="1">
      <alignment horizontal="center" vertical="center"/>
    </xf>
    <xf numFmtId="0" fontId="4" fillId="8" borderId="0" xfId="7" applyFont="1" applyFill="1" applyBorder="1" applyAlignment="1" applyProtection="1">
      <alignment horizontal="center" vertical="center"/>
    </xf>
    <xf numFmtId="0" fontId="12" fillId="0" borderId="0" xfId="6" applyFont="1" applyFill="1" applyBorder="1" applyAlignment="1">
      <alignment horizontal="left"/>
    </xf>
    <xf numFmtId="0" fontId="70" fillId="0" borderId="0" xfId="0" applyFont="1" applyBorder="1" applyAlignment="1">
      <alignment horizontal="center"/>
    </xf>
    <xf numFmtId="0" fontId="66" fillId="8" borderId="0" xfId="7" applyFont="1" applyFill="1" applyBorder="1" applyAlignment="1" applyProtection="1">
      <alignment horizontal="center" vertical="center"/>
    </xf>
    <xf numFmtId="0" fontId="4" fillId="0" borderId="52" xfId="7" applyFont="1" applyFill="1" applyBorder="1" applyAlignment="1" applyProtection="1">
      <alignment horizontal="center" vertical="center"/>
    </xf>
    <xf numFmtId="0" fontId="4" fillId="0" borderId="23" xfId="7" applyFont="1" applyFill="1" applyBorder="1" applyAlignment="1" applyProtection="1">
      <alignment horizontal="center" vertical="center"/>
    </xf>
    <xf numFmtId="0" fontId="4" fillId="0" borderId="53" xfId="7" applyFont="1" applyFill="1" applyBorder="1" applyAlignment="1" applyProtection="1">
      <alignment horizontal="center" vertical="center"/>
    </xf>
    <xf numFmtId="0" fontId="4" fillId="0" borderId="52" xfId="7" applyFont="1" applyFill="1" applyBorder="1" applyAlignment="1" applyProtection="1">
      <alignment horizontal="center" vertical="center" wrapText="1"/>
    </xf>
    <xf numFmtId="0" fontId="4" fillId="0" borderId="23" xfId="7" applyFont="1" applyFill="1" applyBorder="1" applyAlignment="1" applyProtection="1">
      <alignment horizontal="center" vertical="center" wrapText="1"/>
    </xf>
    <xf numFmtId="0" fontId="4" fillId="0" borderId="53" xfId="7" applyFont="1" applyFill="1" applyBorder="1" applyAlignment="1" applyProtection="1">
      <alignment horizontal="center" vertical="center" wrapText="1"/>
    </xf>
    <xf numFmtId="0" fontId="67" fillId="10" borderId="52" xfId="7" applyFont="1" applyFill="1" applyBorder="1" applyAlignment="1" applyProtection="1">
      <alignment horizontal="center" vertical="center"/>
    </xf>
    <xf numFmtId="0" fontId="67" fillId="10" borderId="64" xfId="7" applyFont="1" applyFill="1" applyBorder="1" applyAlignment="1" applyProtection="1">
      <alignment horizontal="center" vertical="center"/>
    </xf>
  </cellXfs>
  <cellStyles count="51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Dobrá" xfId="13"/>
    <cellStyle name="Explanatory Text" xfId="22" builtinId="53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1" builtinId="8"/>
    <cellStyle name="Input" xfId="16" builtinId="20" customBuiltin="1"/>
    <cellStyle name="Kontrolná bunka" xfId="20"/>
    <cellStyle name="Neutrálna" xfId="15"/>
    <cellStyle name="Normal" xfId="0" builtinId="0"/>
    <cellStyle name="Normálna 2" xfId="50"/>
    <cellStyle name="normálne 2" xfId="2"/>
    <cellStyle name="normálne_Futbal_vysledky_2007" xfId="3"/>
    <cellStyle name="normálne_QBE" xfId="4"/>
    <cellStyle name="normálne_STRELCI_ŽK_ČK" xfId="5"/>
    <cellStyle name="normálne_USS TURNAJ 2009" xfId="6"/>
    <cellStyle name="normálne_ZO_2008_hokej_vylosovanie" xfId="7"/>
    <cellStyle name="Normální 2" xfId="48"/>
    <cellStyle name="Output" xfId="17" builtinId="21" customBuiltin="1"/>
    <cellStyle name="Poznámka 2" xfId="49"/>
    <cellStyle name="Prepojená bunka" xfId="19"/>
    <cellStyle name="Title" xfId="8" builtinId="15" customBuiltin="1"/>
    <cellStyle name="Total" xfId="23" builtinId="25" customBuiltin="1"/>
    <cellStyle name="Warning Text" xfId="21" builtinId="11" customBuiltin="1"/>
  </cellStyles>
  <dxfs count="64"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  <dxf>
      <font>
        <b/>
        <i val="0"/>
        <color indexed="10"/>
        <name val="Cambria"/>
        <scheme val="none"/>
      </font>
    </dxf>
    <dxf>
      <font>
        <b/>
        <i val="0"/>
        <color indexed="17"/>
        <name val="Cambria"/>
        <scheme val="none"/>
      </font>
    </dxf>
  </dxfs>
  <tableStyles count="0" defaultTableStyle="TableStyleMedium9" defaultPivotStyle="PivotStyleLight16"/>
  <colors>
    <mruColors>
      <color rgb="FF66FFFF"/>
      <color rgb="FF66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2</xdr:col>
      <xdr:colOff>647700</xdr:colOff>
      <xdr:row>3</xdr:row>
      <xdr:rowOff>152400</xdr:rowOff>
    </xdr:to>
    <xdr:pic>
      <xdr:nvPicPr>
        <xdr:cNvPr id="2278" name="Picture 1" descr="http://www.intranet.usske.sk/inf/Sport/loga/logo-velky%20futbal_05.jpg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33375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3</xdr:col>
      <xdr:colOff>66675</xdr:colOff>
      <xdr:row>4</xdr:row>
      <xdr:rowOff>152400</xdr:rowOff>
    </xdr:to>
    <xdr:pic>
      <xdr:nvPicPr>
        <xdr:cNvPr id="2" name="Picture 1" descr="http://www.intranet.usske.sk/inf/Sport/loga/logo-velky%20futbal_05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33375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142875</xdr:rowOff>
    </xdr:from>
    <xdr:to>
      <xdr:col>3</xdr:col>
      <xdr:colOff>304800</xdr:colOff>
      <xdr:row>3</xdr:row>
      <xdr:rowOff>152400</xdr:rowOff>
    </xdr:to>
    <xdr:pic>
      <xdr:nvPicPr>
        <xdr:cNvPr id="3" name="Picture 1" descr="http://www.intranet.usske.sk/inf/Sport/loga/logo-velky%20futbal_05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8E8F4"/>
            </a:clrFrom>
            <a:clrTo>
              <a:srgbClr val="E8E8F4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9575" y="304800"/>
          <a:ext cx="6191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vwebt.sk.uss.com/Users/pet7106/AppData/Local/Temp/notes449307/K&#243;pia%20-%20Futbal_rozpis_vysledky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 2011"/>
      <sheetName val="STRELCI_ŽK_ČK"/>
      <sheetName val="tabuľka"/>
    </sheetNames>
    <sheetDataSet>
      <sheetData sheetId="0" refreshError="1">
        <row r="5">
          <cell r="Q5">
            <v>3</v>
          </cell>
        </row>
        <row r="6">
          <cell r="Q6">
            <v>1</v>
          </cell>
        </row>
        <row r="7">
          <cell r="BY7" t="str">
            <v>Vulkmont</v>
          </cell>
        </row>
        <row r="8">
          <cell r="I8">
            <v>1</v>
          </cell>
          <cell r="J8">
            <v>0</v>
          </cell>
          <cell r="Q8" t="str">
            <v>Doprava</v>
          </cell>
          <cell r="R8" t="str">
            <v>Zušľachťovne + OV</v>
          </cell>
          <cell r="BY8" t="str">
            <v>Doprava</v>
          </cell>
        </row>
        <row r="9">
          <cell r="I9">
            <v>0</v>
          </cell>
          <cell r="J9">
            <v>0</v>
          </cell>
          <cell r="Q9" t="str">
            <v>Draw</v>
          </cell>
          <cell r="R9" t="str">
            <v>Draw</v>
          </cell>
          <cell r="BY9" t="str">
            <v>Zušľachťovne + OV</v>
          </cell>
        </row>
        <row r="10">
          <cell r="I10">
            <v>0</v>
          </cell>
          <cell r="J10">
            <v>2</v>
          </cell>
          <cell r="Q10" t="str">
            <v>Studená valcovňa</v>
          </cell>
          <cell r="R10" t="str">
            <v>Koksovňa</v>
          </cell>
          <cell r="BY10" t="str">
            <v>Vysoké pece</v>
          </cell>
        </row>
        <row r="11">
          <cell r="I11">
            <v>0</v>
          </cell>
          <cell r="J11">
            <v>3</v>
          </cell>
          <cell r="Q11" t="str">
            <v>Vysoké pece</v>
          </cell>
          <cell r="R11" t="str">
            <v>Doprava</v>
          </cell>
        </row>
        <row r="13">
          <cell r="I13">
            <v>0</v>
          </cell>
          <cell r="J13">
            <v>4</v>
          </cell>
          <cell r="Q13" t="str">
            <v>Teplá valcovňa</v>
          </cell>
          <cell r="R13" t="str">
            <v>Studená valcovňa</v>
          </cell>
        </row>
        <row r="14">
          <cell r="I14">
            <v>1</v>
          </cell>
          <cell r="J14">
            <v>0</v>
          </cell>
          <cell r="Q14" t="str">
            <v>Vedenie</v>
          </cell>
          <cell r="R14" t="str">
            <v>Energetika</v>
          </cell>
        </row>
        <row r="15">
          <cell r="I15">
            <v>5</v>
          </cell>
          <cell r="J15">
            <v>0</v>
          </cell>
          <cell r="Q15" t="str">
            <v>Vulkmont</v>
          </cell>
          <cell r="R15" t="str">
            <v>Doprava</v>
          </cell>
          <cell r="BY15" t="str">
            <v>Technológia</v>
          </cell>
        </row>
        <row r="16">
          <cell r="I16">
            <v>0</v>
          </cell>
          <cell r="J16">
            <v>0</v>
          </cell>
          <cell r="Q16" t="str">
            <v>Draw</v>
          </cell>
          <cell r="R16" t="str">
            <v>Draw</v>
          </cell>
          <cell r="BY16" t="str">
            <v>Vedenie</v>
          </cell>
        </row>
        <row r="17">
          <cell r="I17">
            <v>1</v>
          </cell>
          <cell r="J17">
            <v>0</v>
          </cell>
          <cell r="Q17" t="str">
            <v>Technológia</v>
          </cell>
          <cell r="R17" t="str">
            <v>Vedenie</v>
          </cell>
          <cell r="BY17" t="str">
            <v>Energetika</v>
          </cell>
        </row>
        <row r="18">
          <cell r="I18">
            <v>1</v>
          </cell>
          <cell r="J18">
            <v>4</v>
          </cell>
          <cell r="Q18" t="str">
            <v>Teplá valcovňa</v>
          </cell>
          <cell r="R18" t="str">
            <v>Koksovňa</v>
          </cell>
        </row>
        <row r="19">
          <cell r="I19">
            <v>0</v>
          </cell>
          <cell r="J19">
            <v>5</v>
          </cell>
          <cell r="Q19" t="str">
            <v>Energetika</v>
          </cell>
          <cell r="R19" t="str">
            <v>Technológia</v>
          </cell>
        </row>
        <row r="20">
          <cell r="I20">
            <v>1</v>
          </cell>
          <cell r="J20">
            <v>0</v>
          </cell>
          <cell r="Q20" t="str">
            <v>Vulkmont</v>
          </cell>
          <cell r="R20" t="str">
            <v>Zušľachťovne + OV</v>
          </cell>
        </row>
        <row r="22">
          <cell r="BY22" t="str">
            <v>Koksovňa</v>
          </cell>
        </row>
        <row r="23">
          <cell r="BY23" t="str">
            <v>Studená valcovňa</v>
          </cell>
        </row>
        <row r="24">
          <cell r="BY24" t="str">
            <v>Teplá valcovňa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tats.hokej.sk/109.ph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AI74"/>
  <sheetViews>
    <sheetView showRowColHeaders="0" tabSelected="1" zoomScale="115" zoomScaleNormal="115" workbookViewId="0">
      <selection activeCell="G22" sqref="G22"/>
    </sheetView>
  </sheetViews>
  <sheetFormatPr defaultColWidth="0" defaultRowHeight="12.75" zeroHeight="1" x14ac:dyDescent="0.3"/>
  <cols>
    <col min="1" max="2" width="2.5" style="195" customWidth="1"/>
    <col min="3" max="3" width="10" style="195" bestFit="1" customWidth="1"/>
    <col min="4" max="4" width="8" style="195" bestFit="1" customWidth="1"/>
    <col min="5" max="5" width="4.125" style="196" bestFit="1" customWidth="1"/>
    <col min="6" max="6" width="9.375" style="196" customWidth="1"/>
    <col min="7" max="7" width="17.375" style="196" customWidth="1"/>
    <col min="8" max="8" width="1.875" style="196" bestFit="1" customWidth="1"/>
    <col min="9" max="9" width="17.375" style="196" customWidth="1"/>
    <col min="10" max="10" width="8.125" style="197" bestFit="1" customWidth="1"/>
    <col min="11" max="12" width="16.875" style="197" hidden="1" customWidth="1"/>
    <col min="13" max="13" width="3.25" style="196" customWidth="1"/>
    <col min="14" max="14" width="1.75" style="197" bestFit="1" customWidth="1"/>
    <col min="15" max="15" width="3.25" style="196" customWidth="1"/>
    <col min="16" max="16" width="3.125" style="197" customWidth="1"/>
    <col min="17" max="17" width="1.875" style="197" bestFit="1" customWidth="1"/>
    <col min="18" max="18" width="3.125" style="197" customWidth="1"/>
    <col min="19" max="19" width="2.25" style="197" customWidth="1"/>
    <col min="20" max="20" width="1.875" style="197" customWidth="1"/>
    <col min="21" max="21" width="2.25" style="197" customWidth="1"/>
    <col min="22" max="22" width="2.5" style="207" customWidth="1"/>
    <col min="23" max="23" width="2.5" style="195" customWidth="1"/>
    <col min="24" max="24" width="31.875" style="198" customWidth="1"/>
    <col min="25" max="25" width="2.25" style="198" customWidth="1"/>
    <col min="26" max="26" width="2.25" style="230" customWidth="1"/>
    <col min="27" max="27" width="21.625" style="2" hidden="1" customWidth="1"/>
    <col min="28" max="28" width="2.5" style="2" hidden="1" customWidth="1"/>
    <col min="29" max="29" width="3.75" style="2" hidden="1" customWidth="1"/>
    <col min="30" max="30" width="21.625" style="2" hidden="1" customWidth="1"/>
    <col min="31" max="32" width="3.75" style="2" hidden="1" customWidth="1"/>
    <col min="33" max="35" width="21.625" style="2" hidden="1" customWidth="1"/>
    <col min="36" max="16384" width="3.75" style="2" hidden="1"/>
  </cols>
  <sheetData>
    <row r="1" spans="1:32" s="89" customFormat="1" ht="15" customHeight="1" x14ac:dyDescent="0.3">
      <c r="A1" s="199"/>
      <c r="B1" s="199"/>
      <c r="C1" s="199"/>
      <c r="D1" s="199"/>
      <c r="E1" s="200"/>
      <c r="F1" s="200"/>
      <c r="G1" s="200"/>
      <c r="H1" s="200"/>
      <c r="I1" s="200"/>
      <c r="J1" s="201"/>
      <c r="K1" s="201"/>
      <c r="L1" s="201"/>
      <c r="M1" s="200"/>
      <c r="N1" s="201"/>
      <c r="O1" s="200"/>
      <c r="P1" s="201"/>
      <c r="Q1" s="201"/>
      <c r="R1" s="201"/>
      <c r="S1" s="201"/>
      <c r="T1" s="201"/>
      <c r="U1" s="201"/>
      <c r="V1" s="206"/>
      <c r="W1" s="199"/>
      <c r="X1" s="181"/>
      <c r="Y1" s="181"/>
      <c r="Z1" s="202"/>
    </row>
    <row r="2" spans="1:32" ht="15" customHeight="1" x14ac:dyDescent="0.3">
      <c r="A2" s="87"/>
      <c r="B2" s="249"/>
      <c r="C2" s="249"/>
      <c r="D2" s="249"/>
      <c r="E2" s="250"/>
      <c r="F2" s="250"/>
      <c r="G2" s="250"/>
      <c r="H2" s="250"/>
      <c r="I2" s="250"/>
      <c r="J2" s="251"/>
      <c r="K2" s="251"/>
      <c r="L2" s="251"/>
      <c r="M2" s="250"/>
      <c r="N2" s="251"/>
      <c r="O2" s="250"/>
      <c r="P2" s="251"/>
      <c r="Q2" s="251"/>
      <c r="R2" s="251"/>
      <c r="S2" s="251"/>
      <c r="T2" s="251"/>
      <c r="U2" s="251"/>
      <c r="V2" s="252"/>
      <c r="W2" s="249"/>
      <c r="X2" s="253"/>
      <c r="Y2" s="253"/>
      <c r="Z2" s="90"/>
      <c r="AB2" s="1"/>
    </row>
    <row r="3" spans="1:32" ht="37.5" customHeight="1" x14ac:dyDescent="0.2">
      <c r="A3" s="87"/>
      <c r="B3" s="440" t="s">
        <v>579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254"/>
      <c r="Z3" s="88"/>
      <c r="AB3" s="25"/>
    </row>
    <row r="4" spans="1:32" ht="19.5" thickBot="1" x14ac:dyDescent="0.25">
      <c r="A4" s="87"/>
      <c r="B4" s="440" t="s">
        <v>578</v>
      </c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254"/>
      <c r="Z4" s="88"/>
    </row>
    <row r="5" spans="1:32" ht="26.25" thickBot="1" x14ac:dyDescent="0.35">
      <c r="A5" s="87"/>
      <c r="B5" s="249"/>
      <c r="C5" s="451" t="s">
        <v>0</v>
      </c>
      <c r="D5" s="452"/>
      <c r="E5" s="255" t="s">
        <v>1</v>
      </c>
      <c r="F5" s="256" t="s">
        <v>560</v>
      </c>
      <c r="G5" s="257" t="s">
        <v>2</v>
      </c>
      <c r="H5" s="257" t="s">
        <v>3</v>
      </c>
      <c r="I5" s="257" t="s">
        <v>4</v>
      </c>
      <c r="J5" s="258" t="s">
        <v>5</v>
      </c>
      <c r="K5" s="259"/>
      <c r="L5" s="259"/>
      <c r="M5" s="453" t="s">
        <v>6</v>
      </c>
      <c r="N5" s="454"/>
      <c r="O5" s="455"/>
      <c r="P5" s="450" t="s">
        <v>561</v>
      </c>
      <c r="Q5" s="448"/>
      <c r="R5" s="448"/>
      <c r="S5" s="447" t="s">
        <v>571</v>
      </c>
      <c r="T5" s="448"/>
      <c r="U5" s="449"/>
      <c r="V5" s="252"/>
      <c r="W5" s="249"/>
      <c r="X5" s="249"/>
      <c r="Y5" s="249"/>
      <c r="Z5" s="90"/>
    </row>
    <row r="6" spans="1:32" ht="15" customHeight="1" thickBot="1" x14ac:dyDescent="0.25">
      <c r="A6" s="87"/>
      <c r="B6" s="260"/>
      <c r="C6" s="444">
        <v>43581</v>
      </c>
      <c r="D6" s="441" t="s">
        <v>581</v>
      </c>
      <c r="E6" s="261">
        <v>1</v>
      </c>
      <c r="F6" s="377" t="s">
        <v>568</v>
      </c>
      <c r="G6" s="378" t="s">
        <v>310</v>
      </c>
      <c r="H6" s="378" t="s">
        <v>3</v>
      </c>
      <c r="I6" s="378" t="s">
        <v>582</v>
      </c>
      <c r="J6" s="263">
        <v>0.64583333333333337</v>
      </c>
      <c r="K6" s="264" t="str">
        <f>IF(AND(ISBLANK(M6),ISBLANK(O6)),"",CONCATENATE(G6,I6))</f>
        <v>Vysoké peceOceliarne</v>
      </c>
      <c r="L6" s="264" t="str">
        <f>IF(AND(ISBLANK(M6),ISBLANK(O6)),"",CONCATENATE(I6,G6))</f>
        <v>OceliarneVysoké pece</v>
      </c>
      <c r="M6" s="390">
        <v>2</v>
      </c>
      <c r="N6" s="391" t="s">
        <v>3</v>
      </c>
      <c r="O6" s="392">
        <v>6</v>
      </c>
      <c r="P6" s="323">
        <v>1</v>
      </c>
      <c r="Q6" s="322" t="s">
        <v>3</v>
      </c>
      <c r="R6" s="326">
        <v>2</v>
      </c>
      <c r="S6" s="322">
        <v>2</v>
      </c>
      <c r="T6" s="322" t="s">
        <v>3</v>
      </c>
      <c r="U6" s="327">
        <v>3</v>
      </c>
      <c r="V6" s="265"/>
      <c r="W6" s="249"/>
      <c r="X6" s="266" t="s">
        <v>562</v>
      </c>
      <c r="Y6" s="267"/>
      <c r="Z6" s="90"/>
      <c r="AA6" s="2" t="str">
        <f>CONCATENATE(G6,I6)</f>
        <v>Vysoké peceOceliarne</v>
      </c>
      <c r="AB6" s="26">
        <f>M6</f>
        <v>2</v>
      </c>
      <c r="AC6" s="2">
        <f>O6</f>
        <v>6</v>
      </c>
      <c r="AD6" s="2" t="str">
        <f>CONCATENATE(I6,G6)</f>
        <v>OceliarneVysoké pece</v>
      </c>
      <c r="AE6" s="2">
        <f>AC6</f>
        <v>6</v>
      </c>
      <c r="AF6" s="2">
        <f>AB6</f>
        <v>2</v>
      </c>
    </row>
    <row r="7" spans="1:32" ht="15" customHeight="1" thickTop="1" x14ac:dyDescent="0.2">
      <c r="A7" s="87"/>
      <c r="B7" s="260"/>
      <c r="C7" s="445"/>
      <c r="D7" s="442"/>
      <c r="E7" s="268">
        <v>2</v>
      </c>
      <c r="F7" s="278" t="s">
        <v>36</v>
      </c>
      <c r="G7" s="388" t="s">
        <v>583</v>
      </c>
      <c r="H7" s="388" t="s">
        <v>3</v>
      </c>
      <c r="I7" s="389" t="s">
        <v>7</v>
      </c>
      <c r="J7" s="269">
        <v>0.69791666666666663</v>
      </c>
      <c r="K7" s="270" t="str">
        <f t="shared" ref="K7:K14" si="0">IF(AND(ISBLANK(M7),ISBLANK(O7)),"",CONCATENATE(G7,I7))</f>
        <v>Centrálna údržbaDoprava</v>
      </c>
      <c r="L7" s="270" t="str">
        <f t="shared" ref="L7:L14" si="1">IF(AND(ISBLANK(M7),ISBLANK(O7)),"",CONCATENATE(I7,G7))</f>
        <v>DopravaCentrálna údržba</v>
      </c>
      <c r="M7" s="393">
        <v>0</v>
      </c>
      <c r="N7" s="394" t="s">
        <v>3</v>
      </c>
      <c r="O7" s="395">
        <v>3</v>
      </c>
      <c r="P7" s="329">
        <v>0</v>
      </c>
      <c r="Q7" s="328" t="s">
        <v>3</v>
      </c>
      <c r="R7" s="331">
        <v>0</v>
      </c>
      <c r="S7" s="328">
        <v>3</v>
      </c>
      <c r="T7" s="328" t="s">
        <v>3</v>
      </c>
      <c r="U7" s="334">
        <v>1</v>
      </c>
      <c r="V7" s="265">
        <v>1</v>
      </c>
      <c r="W7" s="313"/>
      <c r="X7" s="432" t="s">
        <v>613</v>
      </c>
      <c r="Y7" s="271"/>
      <c r="Z7" s="90"/>
      <c r="AA7" s="2" t="str">
        <f>CONCATENATE(G7,I7)</f>
        <v>Centrálna údržbaDoprava</v>
      </c>
      <c r="AB7" s="26">
        <f>M7</f>
        <v>0</v>
      </c>
      <c r="AC7" s="2">
        <f>O7</f>
        <v>3</v>
      </c>
      <c r="AD7" s="2" t="str">
        <f>CONCATENATE(I7,G7)</f>
        <v>DopravaCentrálna údržba</v>
      </c>
      <c r="AE7" s="2">
        <f t="shared" ref="AE7:AE25" si="2">AC7</f>
        <v>3</v>
      </c>
      <c r="AF7" s="2">
        <f t="shared" ref="AF7:AF25" si="3">AB7</f>
        <v>0</v>
      </c>
    </row>
    <row r="8" spans="1:32" ht="15" customHeight="1" thickBot="1" x14ac:dyDescent="0.25">
      <c r="A8" s="87"/>
      <c r="B8" s="260"/>
      <c r="C8" s="446"/>
      <c r="D8" s="443"/>
      <c r="E8" s="272">
        <v>3</v>
      </c>
      <c r="F8" s="380" t="s">
        <v>568</v>
      </c>
      <c r="G8" s="381" t="s">
        <v>575</v>
      </c>
      <c r="H8" s="382" t="s">
        <v>3</v>
      </c>
      <c r="I8" s="383" t="s">
        <v>309</v>
      </c>
      <c r="J8" s="273">
        <v>0.75</v>
      </c>
      <c r="K8" s="270" t="str">
        <f t="shared" si="0"/>
        <v>ZU+OVKoksovňa</v>
      </c>
      <c r="L8" s="269" t="str">
        <f t="shared" si="1"/>
        <v>KoksovňaZU+OV</v>
      </c>
      <c r="M8" s="396">
        <v>1</v>
      </c>
      <c r="N8" s="397" t="s">
        <v>3</v>
      </c>
      <c r="O8" s="398">
        <v>3</v>
      </c>
      <c r="P8" s="422">
        <v>0</v>
      </c>
      <c r="Q8" s="423" t="s">
        <v>3</v>
      </c>
      <c r="R8" s="321">
        <v>1</v>
      </c>
      <c r="S8" s="423">
        <v>0</v>
      </c>
      <c r="T8" s="333" t="s">
        <v>3</v>
      </c>
      <c r="U8" s="424">
        <v>2</v>
      </c>
      <c r="V8" s="265"/>
      <c r="W8" s="249"/>
      <c r="X8" s="433" t="s">
        <v>614</v>
      </c>
      <c r="Y8" s="271"/>
      <c r="Z8" s="90"/>
      <c r="AA8" s="2" t="str">
        <f>CONCATENATE(G8,I8)</f>
        <v>ZU+OVKoksovňa</v>
      </c>
      <c r="AB8" s="26">
        <f>M8</f>
        <v>1</v>
      </c>
      <c r="AC8" s="2">
        <f>O8</f>
        <v>3</v>
      </c>
      <c r="AD8" s="2" t="str">
        <f>CONCATENATE(I8,G8)</f>
        <v>KoksovňaZU+OV</v>
      </c>
      <c r="AE8" s="2">
        <f t="shared" si="2"/>
        <v>3</v>
      </c>
      <c r="AF8" s="2">
        <f t="shared" si="3"/>
        <v>1</v>
      </c>
    </row>
    <row r="9" spans="1:32" ht="15" customHeight="1" thickBot="1" x14ac:dyDescent="0.25">
      <c r="A9" s="87"/>
      <c r="B9" s="260"/>
      <c r="C9" s="444">
        <v>43584</v>
      </c>
      <c r="D9" s="441" t="s">
        <v>577</v>
      </c>
      <c r="E9" s="274">
        <v>4</v>
      </c>
      <c r="F9" s="384" t="s">
        <v>568</v>
      </c>
      <c r="G9" s="385" t="s">
        <v>310</v>
      </c>
      <c r="H9" s="385" t="s">
        <v>3</v>
      </c>
      <c r="I9" s="385" t="s">
        <v>309</v>
      </c>
      <c r="J9" s="263">
        <v>0.64583333333333337</v>
      </c>
      <c r="K9" s="270" t="str">
        <f t="shared" si="0"/>
        <v>Vysoké peceKoksovňa</v>
      </c>
      <c r="L9" s="269" t="str">
        <f t="shared" si="1"/>
        <v>KoksovňaVysoké pece</v>
      </c>
      <c r="M9" s="390">
        <v>0</v>
      </c>
      <c r="N9" s="391" t="s">
        <v>3</v>
      </c>
      <c r="O9" s="392">
        <v>0</v>
      </c>
      <c r="P9" s="323">
        <v>0</v>
      </c>
      <c r="Q9" s="322" t="s">
        <v>3</v>
      </c>
      <c r="R9" s="326">
        <v>0</v>
      </c>
      <c r="S9" s="322">
        <v>4</v>
      </c>
      <c r="T9" s="322" t="s">
        <v>3</v>
      </c>
      <c r="U9" s="327">
        <v>5</v>
      </c>
      <c r="V9" s="265"/>
      <c r="W9" s="249"/>
      <c r="X9" s="434" t="s">
        <v>612</v>
      </c>
      <c r="Y9" s="271"/>
      <c r="Z9" s="91" t="s">
        <v>306</v>
      </c>
      <c r="AA9" s="2" t="str">
        <f>CONCATENATE(G15,I15)</f>
        <v>FerroenergyOceliarne</v>
      </c>
      <c r="AB9" s="26">
        <f>M15</f>
        <v>1</v>
      </c>
      <c r="AC9" s="2">
        <f>O15</f>
        <v>1</v>
      </c>
      <c r="AD9" s="2" t="str">
        <f>CONCATENATE(I15,G15)</f>
        <v>OceliarneFerroenergy</v>
      </c>
      <c r="AE9" s="2">
        <f t="shared" si="2"/>
        <v>1</v>
      </c>
      <c r="AF9" s="2">
        <f t="shared" si="3"/>
        <v>1</v>
      </c>
    </row>
    <row r="10" spans="1:32" ht="15" customHeight="1" x14ac:dyDescent="0.2">
      <c r="A10" s="87"/>
      <c r="B10" s="260"/>
      <c r="C10" s="445"/>
      <c r="D10" s="442"/>
      <c r="E10" s="268">
        <v>5</v>
      </c>
      <c r="F10" s="278" t="s">
        <v>36</v>
      </c>
      <c r="G10" s="279" t="s">
        <v>583</v>
      </c>
      <c r="H10" s="279" t="s">
        <v>3</v>
      </c>
      <c r="I10" s="279" t="s">
        <v>574</v>
      </c>
      <c r="J10" s="269">
        <v>0.69791666666666663</v>
      </c>
      <c r="K10" s="270" t="str">
        <f t="shared" si="0"/>
        <v>Centrálna údržbaFerroenergy</v>
      </c>
      <c r="L10" s="269" t="str">
        <f t="shared" si="1"/>
        <v>FerroenergyCentrálna údržba</v>
      </c>
      <c r="M10" s="393">
        <v>0</v>
      </c>
      <c r="N10" s="394" t="s">
        <v>3</v>
      </c>
      <c r="O10" s="395">
        <v>3</v>
      </c>
      <c r="P10" s="329">
        <v>0</v>
      </c>
      <c r="Q10" s="328" t="s">
        <v>3</v>
      </c>
      <c r="R10" s="331">
        <v>1</v>
      </c>
      <c r="S10" s="328">
        <v>2</v>
      </c>
      <c r="T10" s="328" t="s">
        <v>3</v>
      </c>
      <c r="U10" s="334">
        <v>3</v>
      </c>
      <c r="V10" s="265"/>
      <c r="W10" s="249"/>
      <c r="X10" s="276"/>
      <c r="Y10" s="276"/>
      <c r="Z10" s="91"/>
      <c r="AA10" s="2" t="str">
        <f>CONCATENATE(G17,I17)</f>
        <v>FerroenergyKoksovňa</v>
      </c>
      <c r="AB10" s="26">
        <f>M17</f>
        <v>2</v>
      </c>
      <c r="AC10" s="2">
        <f>O17</f>
        <v>2</v>
      </c>
      <c r="AD10" s="2" t="str">
        <f>CONCATENATE(I17,G17)</f>
        <v>KoksovňaFerroenergy</v>
      </c>
      <c r="AE10" s="2">
        <f t="shared" si="2"/>
        <v>2</v>
      </c>
      <c r="AF10" s="2">
        <f t="shared" si="3"/>
        <v>2</v>
      </c>
    </row>
    <row r="11" spans="1:32" ht="15" customHeight="1" thickBot="1" x14ac:dyDescent="0.25">
      <c r="A11" s="87"/>
      <c r="B11" s="260"/>
      <c r="C11" s="446"/>
      <c r="D11" s="443"/>
      <c r="E11" s="277">
        <v>6</v>
      </c>
      <c r="F11" s="379" t="s">
        <v>568</v>
      </c>
      <c r="G11" s="386" t="s">
        <v>582</v>
      </c>
      <c r="H11" s="386" t="s">
        <v>3</v>
      </c>
      <c r="I11" s="386" t="s">
        <v>575</v>
      </c>
      <c r="J11" s="273">
        <v>0.75</v>
      </c>
      <c r="K11" s="270" t="str">
        <f t="shared" si="0"/>
        <v>OceliarneZU+OV</v>
      </c>
      <c r="L11" s="269" t="str">
        <f t="shared" si="1"/>
        <v>ZU+OVOceliarne</v>
      </c>
      <c r="M11" s="396">
        <v>5</v>
      </c>
      <c r="N11" s="397" t="s">
        <v>3</v>
      </c>
      <c r="O11" s="398">
        <v>0</v>
      </c>
      <c r="P11" s="422">
        <v>2</v>
      </c>
      <c r="Q11" s="423" t="s">
        <v>3</v>
      </c>
      <c r="R11" s="321">
        <v>0</v>
      </c>
      <c r="S11" s="423">
        <v>3</v>
      </c>
      <c r="T11" s="333" t="s">
        <v>3</v>
      </c>
      <c r="U11" s="424">
        <v>1</v>
      </c>
      <c r="V11" s="265"/>
      <c r="W11" s="249"/>
      <c r="X11" s="276"/>
      <c r="Y11" s="276"/>
      <c r="Z11" s="92" t="s">
        <v>306</v>
      </c>
      <c r="AA11" s="2" t="str">
        <f>CONCATENATE(G18,I18)</f>
        <v>OceliarneDoprava</v>
      </c>
      <c r="AB11" s="26">
        <f>M18</f>
        <v>3</v>
      </c>
      <c r="AC11" s="2">
        <f>O18</f>
        <v>0</v>
      </c>
      <c r="AD11" s="2" t="str">
        <f>CONCATENATE(I18,G18)</f>
        <v>DopravaOceliarne</v>
      </c>
      <c r="AE11" s="2">
        <f t="shared" si="2"/>
        <v>0</v>
      </c>
      <c r="AF11" s="2">
        <f t="shared" si="3"/>
        <v>3</v>
      </c>
    </row>
    <row r="12" spans="1:32" ht="15" customHeight="1" thickBot="1" x14ac:dyDescent="0.25">
      <c r="A12" s="87"/>
      <c r="B12" s="260"/>
      <c r="C12" s="444">
        <v>43607</v>
      </c>
      <c r="D12" s="441" t="s">
        <v>604</v>
      </c>
      <c r="E12" s="274">
        <v>7</v>
      </c>
      <c r="F12" s="387" t="s">
        <v>568</v>
      </c>
      <c r="G12" s="378" t="s">
        <v>582</v>
      </c>
      <c r="H12" s="378" t="s">
        <v>3</v>
      </c>
      <c r="I12" s="378" t="s">
        <v>309</v>
      </c>
      <c r="J12" s="263">
        <v>0.66666666666666663</v>
      </c>
      <c r="K12" s="270" t="str">
        <f t="shared" si="0"/>
        <v>OceliarneKoksovňa</v>
      </c>
      <c r="L12" s="269" t="str">
        <f t="shared" si="1"/>
        <v>KoksovňaOceliarne</v>
      </c>
      <c r="M12" s="390">
        <v>2</v>
      </c>
      <c r="N12" s="391" t="s">
        <v>3</v>
      </c>
      <c r="O12" s="392">
        <v>6</v>
      </c>
      <c r="P12" s="323">
        <v>1</v>
      </c>
      <c r="Q12" s="322" t="s">
        <v>3</v>
      </c>
      <c r="R12" s="326">
        <v>1</v>
      </c>
      <c r="S12" s="322">
        <v>3</v>
      </c>
      <c r="T12" s="322" t="s">
        <v>3</v>
      </c>
      <c r="U12" s="327">
        <v>1</v>
      </c>
      <c r="V12" s="265" t="str">
        <f t="shared" ref="V12:V14" si="4">IF(AND(ISBLANK(M12),ISBLANK(O12)),"",CONCATENATE(G12,I12))</f>
        <v>OceliarneKoksovňa</v>
      </c>
      <c r="W12" s="249"/>
      <c r="X12" s="280" t="s">
        <v>566</v>
      </c>
      <c r="Y12" s="267"/>
      <c r="Z12" s="88"/>
      <c r="AA12" s="2" t="str">
        <f>CONCATENATE(G9,I9)</f>
        <v>Vysoké peceKoksovňa</v>
      </c>
      <c r="AB12" s="26">
        <f>M9</f>
        <v>0</v>
      </c>
      <c r="AC12" s="2">
        <f>O9</f>
        <v>0</v>
      </c>
      <c r="AD12" s="2" t="str">
        <f>CONCATENATE(I9,G9)</f>
        <v>KoksovňaVysoké pece</v>
      </c>
      <c r="AE12" s="2">
        <f t="shared" si="2"/>
        <v>0</v>
      </c>
      <c r="AF12" s="2">
        <f t="shared" si="3"/>
        <v>0</v>
      </c>
    </row>
    <row r="13" spans="1:32" ht="15" customHeight="1" x14ac:dyDescent="0.2">
      <c r="A13" s="87"/>
      <c r="B13" s="260"/>
      <c r="C13" s="445"/>
      <c r="D13" s="442"/>
      <c r="E13" s="268">
        <v>8</v>
      </c>
      <c r="F13" s="278" t="s">
        <v>36</v>
      </c>
      <c r="G13" s="275" t="s">
        <v>574</v>
      </c>
      <c r="H13" s="275" t="s">
        <v>3</v>
      </c>
      <c r="I13" s="275" t="s">
        <v>7</v>
      </c>
      <c r="J13" s="269">
        <v>0.72916666666666663</v>
      </c>
      <c r="K13" s="270" t="str">
        <f t="shared" si="0"/>
        <v>FerroenergyDoprava</v>
      </c>
      <c r="L13" s="269" t="str">
        <f t="shared" si="1"/>
        <v>DopravaFerroenergy</v>
      </c>
      <c r="M13" s="393">
        <v>2</v>
      </c>
      <c r="N13" s="394" t="s">
        <v>3</v>
      </c>
      <c r="O13" s="395">
        <v>1</v>
      </c>
      <c r="P13" s="329">
        <v>0</v>
      </c>
      <c r="Q13" s="328" t="s">
        <v>3</v>
      </c>
      <c r="R13" s="331">
        <v>0</v>
      </c>
      <c r="S13" s="328">
        <v>3</v>
      </c>
      <c r="T13" s="328" t="s">
        <v>3</v>
      </c>
      <c r="U13" s="334">
        <v>1</v>
      </c>
      <c r="V13" s="265" t="str">
        <f t="shared" si="4"/>
        <v>FerroenergyDoprava</v>
      </c>
      <c r="W13" s="249"/>
      <c r="X13" s="281" t="s">
        <v>563</v>
      </c>
      <c r="Y13" s="282"/>
      <c r="Z13" s="88"/>
      <c r="AA13" s="2" t="str">
        <f t="shared" ref="AA13:AA15" si="5">CONCATENATE(G10,I10)</f>
        <v>Centrálna údržbaFerroenergy</v>
      </c>
      <c r="AB13" s="26">
        <f>M10</f>
        <v>0</v>
      </c>
      <c r="AC13" s="2">
        <f>O10</f>
        <v>3</v>
      </c>
      <c r="AD13" s="2" t="str">
        <f t="shared" ref="AD13:AD15" si="6">CONCATENATE(I10,G10)</f>
        <v>FerroenergyCentrálna údržba</v>
      </c>
      <c r="AE13" s="2">
        <f t="shared" si="2"/>
        <v>3</v>
      </c>
      <c r="AF13" s="2">
        <f t="shared" si="3"/>
        <v>0</v>
      </c>
    </row>
    <row r="14" spans="1:32" ht="15" customHeight="1" thickBot="1" x14ac:dyDescent="0.25">
      <c r="A14" s="87"/>
      <c r="B14" s="260"/>
      <c r="C14" s="446"/>
      <c r="D14" s="443"/>
      <c r="E14" s="277">
        <v>9</v>
      </c>
      <c r="F14" s="380" t="s">
        <v>568</v>
      </c>
      <c r="G14" s="386" t="s">
        <v>310</v>
      </c>
      <c r="H14" s="386" t="s">
        <v>3</v>
      </c>
      <c r="I14" s="386" t="s">
        <v>575</v>
      </c>
      <c r="J14" s="273"/>
      <c r="K14" s="270" t="str">
        <f t="shared" si="0"/>
        <v>Vysoké peceZU+OV</v>
      </c>
      <c r="L14" s="269" t="str">
        <f t="shared" si="1"/>
        <v>ZU+OVVysoké pece</v>
      </c>
      <c r="M14" s="396">
        <v>0</v>
      </c>
      <c r="N14" s="397" t="s">
        <v>3</v>
      </c>
      <c r="O14" s="398">
        <v>3</v>
      </c>
      <c r="P14" s="456" t="s">
        <v>603</v>
      </c>
      <c r="Q14" s="457"/>
      <c r="R14" s="457"/>
      <c r="S14" s="457"/>
      <c r="T14" s="457"/>
      <c r="U14" s="458"/>
      <c r="V14" s="265" t="str">
        <f t="shared" si="4"/>
        <v>Vysoké peceZU+OV</v>
      </c>
      <c r="W14" s="249"/>
      <c r="X14" s="292" t="s">
        <v>626</v>
      </c>
      <c r="Y14" s="267"/>
      <c r="Z14" s="88"/>
      <c r="AA14" s="2" t="str">
        <f t="shared" si="5"/>
        <v>OceliarneZU+OV</v>
      </c>
      <c r="AB14" s="26">
        <f>M11</f>
        <v>5</v>
      </c>
      <c r="AC14" s="2">
        <f>O11</f>
        <v>0</v>
      </c>
      <c r="AD14" s="2" t="str">
        <f t="shared" si="6"/>
        <v>ZU+OVOceliarne</v>
      </c>
      <c r="AE14" s="2">
        <f t="shared" si="2"/>
        <v>0</v>
      </c>
      <c r="AF14" s="2">
        <f t="shared" si="3"/>
        <v>5</v>
      </c>
    </row>
    <row r="15" spans="1:32" ht="15" customHeight="1" x14ac:dyDescent="0.2">
      <c r="A15" s="87"/>
      <c r="B15" s="260"/>
      <c r="C15" s="461">
        <v>43612</v>
      </c>
      <c r="D15" s="441" t="s">
        <v>577</v>
      </c>
      <c r="E15" s="274">
        <v>10</v>
      </c>
      <c r="F15" s="387"/>
      <c r="G15" s="262" t="s">
        <v>574</v>
      </c>
      <c r="H15" s="378" t="s">
        <v>3</v>
      </c>
      <c r="I15" s="408" t="s">
        <v>582</v>
      </c>
      <c r="J15" s="263">
        <v>0.66666666666666663</v>
      </c>
      <c r="K15" s="270" t="str">
        <f>IF(AND(ISBLANK(M15),ISBLANK(O15)),"",CONCATENATE(G15,I15))</f>
        <v>FerroenergyOceliarne</v>
      </c>
      <c r="L15" s="269" t="str">
        <f t="shared" ref="L15:L17" si="7">IF(AND(ISBLANK(M15),ISBLANK(O15)),"",CONCATENATE(I15,G15))</f>
        <v>OceliarneFerroenergy</v>
      </c>
      <c r="M15" s="403">
        <v>1</v>
      </c>
      <c r="N15" s="399" t="s">
        <v>3</v>
      </c>
      <c r="O15" s="404">
        <v>1</v>
      </c>
      <c r="P15" s="322">
        <v>0</v>
      </c>
      <c r="Q15" s="322" t="s">
        <v>3</v>
      </c>
      <c r="R15" s="326">
        <v>1</v>
      </c>
      <c r="S15" s="322">
        <v>1</v>
      </c>
      <c r="T15" s="322" t="s">
        <v>3</v>
      </c>
      <c r="U15" s="327">
        <v>2</v>
      </c>
      <c r="V15" s="428" t="s">
        <v>609</v>
      </c>
      <c r="W15" s="249"/>
      <c r="X15" s="281" t="s">
        <v>564</v>
      </c>
      <c r="Y15" s="282"/>
      <c r="Z15" s="88"/>
      <c r="AA15" s="2" t="str">
        <f t="shared" si="5"/>
        <v>OceliarneKoksovňa</v>
      </c>
      <c r="AB15" s="26">
        <f>M12</f>
        <v>2</v>
      </c>
      <c r="AC15" s="2">
        <f>O12</f>
        <v>6</v>
      </c>
      <c r="AD15" s="2" t="str">
        <f t="shared" si="6"/>
        <v>KoksovňaOceliarne</v>
      </c>
      <c r="AE15" s="2">
        <f t="shared" si="2"/>
        <v>6</v>
      </c>
      <c r="AF15" s="2">
        <f t="shared" si="3"/>
        <v>2</v>
      </c>
    </row>
    <row r="16" spans="1:32" ht="15" customHeight="1" thickBot="1" x14ac:dyDescent="0.25">
      <c r="A16" s="87"/>
      <c r="B16" s="260"/>
      <c r="C16" s="446"/>
      <c r="D16" s="443"/>
      <c r="E16" s="268">
        <v>11</v>
      </c>
      <c r="F16" s="379"/>
      <c r="G16" s="410" t="s">
        <v>7</v>
      </c>
      <c r="H16" s="411" t="s">
        <v>3</v>
      </c>
      <c r="I16" s="412" t="s">
        <v>309</v>
      </c>
      <c r="J16" s="273">
        <v>0.72916666666666663</v>
      </c>
      <c r="K16" s="413" t="str">
        <f>IF(AND(ISBLANK(M16),ISBLANK(O16)),"",CONCATENATE(G16,I16))</f>
        <v>DopravaKoksovňa</v>
      </c>
      <c r="L16" s="273" t="str">
        <f t="shared" si="7"/>
        <v>KoksovňaDoprava</v>
      </c>
      <c r="M16" s="414">
        <v>2</v>
      </c>
      <c r="N16" s="415" t="s">
        <v>3</v>
      </c>
      <c r="O16" s="416">
        <v>1</v>
      </c>
      <c r="P16" s="417">
        <v>1</v>
      </c>
      <c r="Q16" s="418" t="s">
        <v>3</v>
      </c>
      <c r="R16" s="419">
        <v>1</v>
      </c>
      <c r="S16" s="284" t="s">
        <v>306</v>
      </c>
      <c r="T16" s="284" t="s">
        <v>3</v>
      </c>
      <c r="U16" s="431" t="s">
        <v>306</v>
      </c>
      <c r="V16" s="405"/>
      <c r="W16" s="249"/>
      <c r="X16" s="435" t="s">
        <v>627</v>
      </c>
      <c r="Y16" s="282"/>
      <c r="Z16" s="88"/>
      <c r="AB16" s="26"/>
    </row>
    <row r="17" spans="1:32" ht="15" customHeight="1" x14ac:dyDescent="0.2">
      <c r="A17" s="87"/>
      <c r="B17" s="260"/>
      <c r="C17" s="461">
        <v>43620</v>
      </c>
      <c r="D17" s="463" t="s">
        <v>576</v>
      </c>
      <c r="E17" s="274">
        <v>12</v>
      </c>
      <c r="F17" s="289" t="s">
        <v>572</v>
      </c>
      <c r="G17" s="425" t="s">
        <v>574</v>
      </c>
      <c r="H17" s="408" t="s">
        <v>3</v>
      </c>
      <c r="I17" s="408" t="s">
        <v>309</v>
      </c>
      <c r="J17" s="263">
        <v>0.66666666666666663</v>
      </c>
      <c r="K17" s="420" t="str">
        <f>IF(AND(ISBLANK(M17),ISBLANK(O17)),"",CONCATENATE(G17,I17))</f>
        <v>FerroenergyKoksovňa</v>
      </c>
      <c r="L17" s="421" t="str">
        <f t="shared" si="7"/>
        <v>KoksovňaFerroenergy</v>
      </c>
      <c r="M17" s="406">
        <v>2</v>
      </c>
      <c r="N17" s="400" t="s">
        <v>3</v>
      </c>
      <c r="O17" s="407">
        <v>2</v>
      </c>
      <c r="P17" s="322">
        <v>0</v>
      </c>
      <c r="Q17" s="322" t="s">
        <v>3</v>
      </c>
      <c r="R17" s="326">
        <v>2</v>
      </c>
      <c r="S17" s="322">
        <v>1</v>
      </c>
      <c r="T17" s="322" t="s">
        <v>3</v>
      </c>
      <c r="U17" s="327">
        <v>2</v>
      </c>
      <c r="V17" s="427" t="s">
        <v>618</v>
      </c>
      <c r="W17" s="249"/>
      <c r="X17" s="281" t="s">
        <v>565</v>
      </c>
      <c r="Y17" s="267"/>
      <c r="Z17" s="88"/>
      <c r="AA17" s="2" t="str">
        <f>CONCATENATE(G13,I13)</f>
        <v>FerroenergyDoprava</v>
      </c>
      <c r="AB17" s="26">
        <f>M13</f>
        <v>2</v>
      </c>
      <c r="AC17" s="2">
        <f>O13</f>
        <v>1</v>
      </c>
      <c r="AD17" s="2" t="str">
        <f>CONCATENATE(I13,G13)</f>
        <v>DopravaFerroenergy</v>
      </c>
      <c r="AE17" s="2">
        <f t="shared" si="2"/>
        <v>1</v>
      </c>
      <c r="AF17" s="2">
        <f t="shared" si="3"/>
        <v>2</v>
      </c>
    </row>
    <row r="18" spans="1:32" ht="15" customHeight="1" thickBot="1" x14ac:dyDescent="0.25">
      <c r="A18" s="87"/>
      <c r="B18" s="260"/>
      <c r="C18" s="462"/>
      <c r="D18" s="464"/>
      <c r="E18" s="272">
        <v>13</v>
      </c>
      <c r="F18" s="290" t="s">
        <v>573</v>
      </c>
      <c r="G18" s="426" t="s">
        <v>582</v>
      </c>
      <c r="H18" s="409" t="s">
        <v>3</v>
      </c>
      <c r="I18" s="409" t="s">
        <v>7</v>
      </c>
      <c r="J18" s="291">
        <v>0.72916666666666663</v>
      </c>
      <c r="K18" s="283"/>
      <c r="L18" s="283"/>
      <c r="M18" s="430">
        <v>3</v>
      </c>
      <c r="N18" s="401" t="s">
        <v>3</v>
      </c>
      <c r="O18" s="429">
        <v>0</v>
      </c>
      <c r="P18" s="422">
        <v>2</v>
      </c>
      <c r="Q18" s="423" t="s">
        <v>3</v>
      </c>
      <c r="R18" s="321">
        <v>0</v>
      </c>
      <c r="S18" s="423"/>
      <c r="T18" s="423" t="s">
        <v>3</v>
      </c>
      <c r="U18" s="424"/>
      <c r="V18" s="265" t="str">
        <f>IF(AND(ISBLANK(M18),ISBLANK(O18)),"",CONCATENATE(G18,I18))</f>
        <v>OceliarneDoprava</v>
      </c>
      <c r="W18" s="249"/>
      <c r="X18" s="435" t="s">
        <v>628</v>
      </c>
      <c r="Y18" s="282"/>
      <c r="Z18" s="88"/>
      <c r="AA18" s="2" t="str">
        <f>CONCATENATE(G14,I14)</f>
        <v>Vysoké peceZU+OV</v>
      </c>
      <c r="AB18" s="26">
        <f>M14</f>
        <v>0</v>
      </c>
      <c r="AC18" s="2">
        <f>O14</f>
        <v>3</v>
      </c>
      <c r="AD18" s="2" t="str">
        <f>CONCATENATE(I14,G14)</f>
        <v>ZU+OVVysoké pece</v>
      </c>
      <c r="AE18" s="2">
        <f t="shared" si="2"/>
        <v>3</v>
      </c>
      <c r="AF18" s="2">
        <f t="shared" si="3"/>
        <v>0</v>
      </c>
    </row>
    <row r="19" spans="1:32" ht="15" customHeight="1" x14ac:dyDescent="0.2">
      <c r="A19" s="87"/>
      <c r="B19" s="260"/>
      <c r="C19" s="459" t="s">
        <v>611</v>
      </c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0"/>
      <c r="U19" s="460"/>
      <c r="V19" s="265" t="str">
        <f>IF(AND(ISBLANK(M19),ISBLANK(O19)),"",CONCATENATE(G19,I19))</f>
        <v/>
      </c>
      <c r="W19" s="249"/>
      <c r="X19" s="285" t="s">
        <v>580</v>
      </c>
      <c r="Y19" s="267"/>
      <c r="Z19" s="88"/>
      <c r="AA19" s="2" t="str">
        <f t="shared" ref="AA19:AA25" si="8">CONCATENATE(G19,I19)</f>
        <v/>
      </c>
      <c r="AB19" s="26">
        <f t="shared" ref="AB19:AB25" si="9">M19</f>
        <v>0</v>
      </c>
      <c r="AC19" s="2">
        <f t="shared" ref="AC19:AC25" si="10">O19</f>
        <v>0</v>
      </c>
      <c r="AD19" s="2" t="str">
        <f t="shared" ref="AD19:AD25" si="11">CONCATENATE(I19,G19)</f>
        <v/>
      </c>
      <c r="AE19" s="2">
        <f t="shared" si="2"/>
        <v>0</v>
      </c>
      <c r="AF19" s="2">
        <f t="shared" si="3"/>
        <v>0</v>
      </c>
    </row>
    <row r="20" spans="1:32" ht="15" customHeight="1" x14ac:dyDescent="0.2">
      <c r="A20" s="87"/>
      <c r="B20" s="260"/>
      <c r="C20" s="466" t="s">
        <v>619</v>
      </c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7"/>
      <c r="O20" s="467"/>
      <c r="P20" s="467"/>
      <c r="Q20" s="467"/>
      <c r="R20" s="467"/>
      <c r="S20" s="467"/>
      <c r="T20" s="467"/>
      <c r="U20" s="467"/>
      <c r="V20" s="265"/>
      <c r="W20" s="249"/>
      <c r="X20" s="436" t="s">
        <v>629</v>
      </c>
      <c r="Y20" s="267"/>
      <c r="Z20" s="88"/>
      <c r="AB20" s="26"/>
    </row>
    <row r="21" spans="1:32" ht="15" customHeight="1" x14ac:dyDescent="0.2">
      <c r="A21" s="87"/>
      <c r="B21" s="260"/>
      <c r="C21" s="402"/>
      <c r="D21" s="320"/>
      <c r="E21" s="320"/>
      <c r="F21" s="320"/>
      <c r="G21" s="320"/>
      <c r="H21" s="135"/>
      <c r="I21" s="135"/>
      <c r="J21" s="284"/>
      <c r="K21" s="284"/>
      <c r="L21" s="284"/>
      <c r="M21" s="135"/>
      <c r="N21" s="284"/>
      <c r="O21" s="135"/>
      <c r="P21" s="284"/>
      <c r="Q21" s="284"/>
      <c r="R21" s="284"/>
      <c r="S21" s="284"/>
      <c r="T21" s="284"/>
      <c r="U21" s="135"/>
      <c r="V21" s="265"/>
      <c r="W21" s="249"/>
      <c r="X21" s="436" t="s">
        <v>630</v>
      </c>
      <c r="Y21" s="267"/>
      <c r="Z21" s="88"/>
      <c r="AB21" s="26"/>
    </row>
    <row r="22" spans="1:32" ht="15" customHeight="1" thickBot="1" x14ac:dyDescent="0.25">
      <c r="A22" s="87"/>
      <c r="B22" s="260"/>
      <c r="C22" s="288"/>
      <c r="D22" s="288"/>
      <c r="E22" s="288"/>
      <c r="F22" s="288"/>
      <c r="G22" s="288"/>
      <c r="H22" s="135"/>
      <c r="I22" s="135"/>
      <c r="J22" s="284"/>
      <c r="K22" s="284"/>
      <c r="L22" s="284"/>
      <c r="M22" s="135"/>
      <c r="N22" s="284"/>
      <c r="O22" s="135"/>
      <c r="P22" s="284"/>
      <c r="Q22" s="284"/>
      <c r="R22" s="284"/>
      <c r="S22" s="284"/>
      <c r="T22" s="284"/>
      <c r="U22" s="135"/>
      <c r="V22" s="265"/>
      <c r="W22" s="249"/>
      <c r="X22" s="439" t="s">
        <v>631</v>
      </c>
      <c r="Y22" s="267"/>
      <c r="Z22" s="88"/>
      <c r="AB22" s="26"/>
    </row>
    <row r="23" spans="1:32" ht="15" customHeight="1" x14ac:dyDescent="0.2">
      <c r="A23" s="87"/>
      <c r="B23" s="260"/>
      <c r="C23" s="288"/>
      <c r="D23" s="288"/>
      <c r="E23" s="288"/>
      <c r="F23" s="288"/>
      <c r="G23" s="288"/>
      <c r="H23" s="135"/>
      <c r="I23" s="135"/>
      <c r="J23" s="284"/>
      <c r="K23" s="284"/>
      <c r="L23" s="284"/>
      <c r="M23" s="135"/>
      <c r="N23" s="284"/>
      <c r="O23" s="135"/>
      <c r="P23" s="284"/>
      <c r="Q23" s="284"/>
      <c r="R23" s="284"/>
      <c r="S23" s="284"/>
      <c r="T23" s="284"/>
      <c r="U23" s="135"/>
      <c r="V23" s="265"/>
      <c r="W23" s="249"/>
      <c r="X23" s="437"/>
      <c r="Y23" s="267"/>
      <c r="Z23" s="88"/>
      <c r="AB23" s="26"/>
    </row>
    <row r="24" spans="1:32" ht="15" customHeight="1" x14ac:dyDescent="0.2">
      <c r="A24" s="87"/>
      <c r="B24" s="260"/>
      <c r="C24" s="288"/>
      <c r="D24" s="288"/>
      <c r="E24" s="288"/>
      <c r="F24" s="288"/>
      <c r="G24" s="288"/>
      <c r="H24" s="135"/>
      <c r="I24" s="135"/>
      <c r="J24" s="284"/>
      <c r="K24" s="284"/>
      <c r="L24" s="284"/>
      <c r="M24" s="135"/>
      <c r="N24" s="284"/>
      <c r="O24" s="135"/>
      <c r="P24" s="284"/>
      <c r="Q24" s="284"/>
      <c r="R24" s="284"/>
      <c r="S24" s="284"/>
      <c r="T24" s="284"/>
      <c r="U24" s="135"/>
      <c r="V24" s="265"/>
      <c r="W24" s="249"/>
      <c r="X24" s="438" t="s">
        <v>306</v>
      </c>
      <c r="Y24" s="267"/>
      <c r="Z24" s="88"/>
      <c r="AB24" s="26"/>
    </row>
    <row r="25" spans="1:32" ht="15" customHeight="1" x14ac:dyDescent="0.2">
      <c r="A25" s="87"/>
      <c r="B25" s="260"/>
      <c r="C25" s="465"/>
      <c r="D25" s="465"/>
      <c r="E25" s="465"/>
      <c r="F25" s="465"/>
      <c r="G25" s="465"/>
      <c r="H25" s="135"/>
      <c r="I25" s="135"/>
      <c r="J25" s="284"/>
      <c r="K25" s="284"/>
      <c r="L25" s="284"/>
      <c r="M25" s="135"/>
      <c r="N25" s="284"/>
      <c r="O25" s="135"/>
      <c r="P25" s="284"/>
      <c r="Q25" s="284"/>
      <c r="R25" s="284"/>
      <c r="S25" s="284"/>
      <c r="T25" s="284"/>
      <c r="U25" s="135"/>
      <c r="V25" s="265" t="str">
        <f>IF(AND(ISBLANK(M25),ISBLANK(O25)),"",CONCATENATE(G25,I25))</f>
        <v/>
      </c>
      <c r="W25" s="249"/>
      <c r="X25" s="438" t="s">
        <v>306</v>
      </c>
      <c r="Y25" s="282"/>
      <c r="Z25" s="88"/>
      <c r="AA25" s="2" t="str">
        <f t="shared" si="8"/>
        <v/>
      </c>
      <c r="AB25" s="26">
        <f t="shared" si="9"/>
        <v>0</v>
      </c>
      <c r="AC25" s="2">
        <f t="shared" si="10"/>
        <v>0</v>
      </c>
      <c r="AD25" s="2" t="str">
        <f t="shared" si="11"/>
        <v/>
      </c>
      <c r="AE25" s="2">
        <f t="shared" si="2"/>
        <v>0</v>
      </c>
      <c r="AF25" s="2">
        <f t="shared" si="3"/>
        <v>0</v>
      </c>
    </row>
    <row r="26" spans="1:32" ht="15" customHeight="1" x14ac:dyDescent="0.3">
      <c r="A26" s="199"/>
      <c r="B26" s="199"/>
      <c r="C26" s="199"/>
      <c r="D26" s="199"/>
      <c r="E26" s="200"/>
      <c r="F26" s="200"/>
      <c r="G26" s="200"/>
      <c r="H26" s="200"/>
      <c r="I26" s="200"/>
      <c r="J26" s="201"/>
      <c r="K26" s="201"/>
      <c r="L26" s="201"/>
      <c r="M26" s="200"/>
      <c r="N26" s="201"/>
      <c r="O26" s="200"/>
      <c r="P26" s="201"/>
      <c r="Q26" s="201"/>
      <c r="R26" s="201"/>
      <c r="S26" s="201"/>
      <c r="T26" s="201"/>
      <c r="U26" s="201"/>
      <c r="V26" s="206"/>
      <c r="W26" s="199"/>
      <c r="X26" s="181"/>
      <c r="Y26" s="181"/>
      <c r="Z26" s="286"/>
    </row>
    <row r="27" spans="1:32" hidden="1" x14ac:dyDescent="0.3">
      <c r="A27" s="199"/>
      <c r="B27" s="199"/>
      <c r="C27" s="199"/>
      <c r="D27" s="199"/>
      <c r="E27" s="200"/>
      <c r="F27" s="200"/>
      <c r="G27" s="200"/>
      <c r="H27" s="200"/>
      <c r="I27" s="200"/>
      <c r="J27" s="201"/>
      <c r="K27" s="201"/>
      <c r="L27" s="201"/>
      <c r="M27" s="200"/>
      <c r="N27" s="201"/>
      <c r="O27" s="200"/>
      <c r="P27" s="201"/>
      <c r="Q27" s="201"/>
      <c r="R27" s="201"/>
      <c r="S27" s="201"/>
      <c r="T27" s="201"/>
      <c r="U27" s="201"/>
      <c r="V27" s="206"/>
      <c r="W27" s="199"/>
      <c r="X27" s="181"/>
      <c r="Y27" s="181"/>
      <c r="Z27" s="202"/>
    </row>
    <row r="28" spans="1:32" hidden="1" x14ac:dyDescent="0.3">
      <c r="A28" s="199"/>
      <c r="B28" s="199"/>
      <c r="C28" s="199"/>
      <c r="D28" s="199"/>
      <c r="E28" s="200"/>
      <c r="F28" s="200"/>
      <c r="G28" s="200"/>
      <c r="H28" s="200"/>
      <c r="I28" s="200"/>
      <c r="J28" s="201"/>
      <c r="K28" s="201"/>
      <c r="L28" s="201"/>
      <c r="M28" s="200"/>
      <c r="N28" s="201"/>
      <c r="O28" s="200"/>
      <c r="P28" s="201"/>
      <c r="Q28" s="201"/>
      <c r="R28" s="201"/>
      <c r="S28" s="201"/>
      <c r="T28" s="201"/>
      <c r="U28" s="201"/>
      <c r="V28" s="206"/>
      <c r="W28" s="199"/>
      <c r="X28" s="181"/>
      <c r="Y28" s="181"/>
      <c r="Z28" s="202"/>
    </row>
    <row r="29" spans="1:32" hidden="1" x14ac:dyDescent="0.3">
      <c r="A29" s="199"/>
      <c r="B29" s="199"/>
      <c r="C29" s="199"/>
      <c r="D29" s="199"/>
      <c r="E29" s="200"/>
      <c r="F29" s="200"/>
      <c r="G29" s="200"/>
      <c r="H29" s="200"/>
      <c r="I29" s="200"/>
      <c r="J29" s="201"/>
      <c r="K29" s="201"/>
      <c r="L29" s="201"/>
      <c r="M29" s="200"/>
      <c r="N29" s="201"/>
      <c r="O29" s="200"/>
      <c r="P29" s="201"/>
      <c r="Q29" s="201"/>
      <c r="R29" s="201"/>
      <c r="S29" s="201"/>
      <c r="T29" s="201"/>
      <c r="U29" s="201"/>
      <c r="V29" s="206"/>
      <c r="W29" s="199"/>
      <c r="X29" s="181"/>
      <c r="Y29" s="181"/>
      <c r="Z29" s="202"/>
    </row>
    <row r="30" spans="1:32" hidden="1" x14ac:dyDescent="0.3">
      <c r="A30" s="199"/>
      <c r="B30" s="199"/>
      <c r="C30" s="199"/>
      <c r="D30" s="199"/>
      <c r="E30" s="200"/>
      <c r="F30" s="200"/>
      <c r="G30" s="200"/>
      <c r="H30" s="200"/>
      <c r="I30" s="200"/>
      <c r="J30" s="201"/>
      <c r="K30" s="201"/>
      <c r="L30" s="201"/>
      <c r="M30" s="200"/>
      <c r="N30" s="201"/>
      <c r="O30" s="200"/>
      <c r="P30" s="201"/>
      <c r="Q30" s="201"/>
      <c r="R30" s="201"/>
      <c r="S30" s="201"/>
      <c r="T30" s="201"/>
      <c r="U30" s="201"/>
      <c r="V30" s="206"/>
      <c r="W30" s="199"/>
      <c r="X30" s="181"/>
      <c r="Y30" s="181"/>
      <c r="Z30" s="202"/>
    </row>
    <row r="31" spans="1:32" hidden="1" x14ac:dyDescent="0.3">
      <c r="A31" s="199"/>
      <c r="B31" s="199"/>
      <c r="C31" s="199"/>
      <c r="D31" s="199"/>
      <c r="E31" s="200"/>
      <c r="F31" s="200"/>
      <c r="G31" s="200"/>
      <c r="H31" s="200"/>
      <c r="I31" s="200"/>
      <c r="J31" s="201"/>
      <c r="K31" s="201"/>
      <c r="L31" s="201"/>
      <c r="M31" s="200"/>
      <c r="N31" s="201"/>
      <c r="O31" s="200"/>
      <c r="P31" s="201"/>
      <c r="Q31" s="201"/>
      <c r="R31" s="201"/>
      <c r="S31" s="201"/>
      <c r="T31" s="201"/>
      <c r="U31" s="201"/>
      <c r="V31" s="206"/>
      <c r="W31" s="199"/>
      <c r="X31" s="181"/>
      <c r="Y31" s="181"/>
      <c r="Z31" s="202"/>
    </row>
    <row r="32" spans="1:32" hidden="1" x14ac:dyDescent="0.3">
      <c r="A32" s="199"/>
      <c r="B32" s="199"/>
      <c r="C32" s="199"/>
      <c r="D32" s="199"/>
      <c r="E32" s="200"/>
      <c r="F32" s="200"/>
      <c r="G32" s="200"/>
      <c r="H32" s="200"/>
      <c r="I32" s="200"/>
      <c r="J32" s="201"/>
      <c r="K32" s="201"/>
      <c r="L32" s="201"/>
      <c r="M32" s="200"/>
      <c r="N32" s="201"/>
      <c r="O32" s="200"/>
      <c r="P32" s="201"/>
      <c r="Q32" s="201"/>
      <c r="R32" s="201"/>
      <c r="S32" s="201"/>
      <c r="T32" s="201"/>
      <c r="U32" s="201"/>
      <c r="V32" s="206"/>
      <c r="W32" s="199"/>
      <c r="X32" s="181"/>
      <c r="Y32" s="181"/>
      <c r="Z32" s="202"/>
    </row>
    <row r="33" spans="1:26" hidden="1" x14ac:dyDescent="0.3">
      <c r="A33" s="199"/>
      <c r="B33" s="199"/>
      <c r="C33" s="199"/>
      <c r="D33" s="199"/>
      <c r="E33" s="200"/>
      <c r="F33" s="200"/>
      <c r="G33" s="200"/>
      <c r="H33" s="200"/>
      <c r="I33" s="200"/>
      <c r="J33" s="201"/>
      <c r="K33" s="201"/>
      <c r="L33" s="201"/>
      <c r="M33" s="200"/>
      <c r="N33" s="201"/>
      <c r="O33" s="200"/>
      <c r="P33" s="201"/>
      <c r="Q33" s="201"/>
      <c r="R33" s="201"/>
      <c r="S33" s="201"/>
      <c r="T33" s="201"/>
      <c r="U33" s="201"/>
      <c r="V33" s="206"/>
      <c r="W33" s="199"/>
      <c r="X33" s="181"/>
      <c r="Y33" s="181"/>
      <c r="Z33" s="202"/>
    </row>
    <row r="34" spans="1:26" hidden="1" x14ac:dyDescent="0.3">
      <c r="A34" s="199"/>
      <c r="B34" s="199"/>
      <c r="C34" s="199"/>
      <c r="D34" s="199"/>
      <c r="E34" s="200"/>
      <c r="F34" s="200"/>
      <c r="G34" s="200"/>
      <c r="H34" s="200"/>
      <c r="I34" s="200"/>
      <c r="J34" s="201"/>
      <c r="K34" s="201"/>
      <c r="L34" s="201"/>
      <c r="M34" s="200"/>
      <c r="N34" s="201"/>
      <c r="O34" s="200"/>
      <c r="P34" s="201"/>
      <c r="Q34" s="201"/>
      <c r="R34" s="201"/>
      <c r="S34" s="201"/>
      <c r="T34" s="201"/>
      <c r="U34" s="201"/>
      <c r="V34" s="206"/>
      <c r="W34" s="199"/>
      <c r="X34" s="181"/>
      <c r="Y34" s="181"/>
      <c r="Z34" s="202"/>
    </row>
    <row r="35" spans="1:26" hidden="1" x14ac:dyDescent="0.3">
      <c r="A35" s="199"/>
      <c r="B35" s="199"/>
      <c r="C35" s="199"/>
      <c r="D35" s="199"/>
      <c r="E35" s="200"/>
      <c r="F35" s="200"/>
      <c r="G35" s="200"/>
      <c r="H35" s="200"/>
      <c r="I35" s="200"/>
      <c r="J35" s="201"/>
      <c r="K35" s="201"/>
      <c r="L35" s="201"/>
      <c r="M35" s="200"/>
      <c r="N35" s="201"/>
      <c r="O35" s="200"/>
      <c r="P35" s="201"/>
      <c r="Q35" s="201"/>
      <c r="R35" s="201"/>
      <c r="S35" s="201"/>
      <c r="T35" s="201"/>
      <c r="U35" s="201"/>
      <c r="V35" s="206"/>
      <c r="W35" s="199"/>
      <c r="X35" s="181"/>
      <c r="Y35" s="181"/>
      <c r="Z35" s="202"/>
    </row>
    <row r="36" spans="1:26" hidden="1" x14ac:dyDescent="0.3">
      <c r="A36" s="199"/>
      <c r="B36" s="199"/>
      <c r="C36" s="199"/>
      <c r="D36" s="199"/>
      <c r="E36" s="200"/>
      <c r="F36" s="200"/>
      <c r="G36" s="200"/>
      <c r="H36" s="200"/>
      <c r="I36" s="200"/>
      <c r="J36" s="201"/>
      <c r="K36" s="201"/>
      <c r="L36" s="201"/>
      <c r="M36" s="200"/>
      <c r="N36" s="201"/>
      <c r="O36" s="200"/>
      <c r="P36" s="201"/>
      <c r="Q36" s="201"/>
      <c r="R36" s="201"/>
      <c r="S36" s="201"/>
      <c r="T36" s="201"/>
      <c r="U36" s="201"/>
      <c r="V36" s="206"/>
      <c r="W36" s="199"/>
      <c r="X36" s="181"/>
      <c r="Y36" s="181"/>
      <c r="Z36" s="202"/>
    </row>
    <row r="37" spans="1:26" hidden="1" x14ac:dyDescent="0.3">
      <c r="A37" s="199"/>
      <c r="B37" s="199"/>
      <c r="C37" s="199"/>
      <c r="D37" s="199"/>
      <c r="E37" s="200"/>
      <c r="F37" s="200"/>
      <c r="G37" s="200"/>
      <c r="H37" s="200"/>
      <c r="I37" s="200"/>
      <c r="J37" s="201"/>
      <c r="K37" s="201"/>
      <c r="L37" s="201"/>
      <c r="M37" s="200"/>
      <c r="N37" s="201"/>
      <c r="O37" s="200"/>
      <c r="P37" s="201"/>
      <c r="Q37" s="201"/>
      <c r="R37" s="201"/>
      <c r="S37" s="201"/>
      <c r="T37" s="201"/>
      <c r="U37" s="201"/>
      <c r="V37" s="206"/>
      <c r="W37" s="199"/>
      <c r="X37" s="181"/>
      <c r="Y37" s="181"/>
      <c r="Z37" s="202"/>
    </row>
    <row r="38" spans="1:26" hidden="1" x14ac:dyDescent="0.3">
      <c r="A38" s="199"/>
      <c r="B38" s="199"/>
      <c r="C38" s="199"/>
      <c r="D38" s="199"/>
      <c r="E38" s="200"/>
      <c r="F38" s="200"/>
      <c r="G38" s="200"/>
      <c r="H38" s="200"/>
      <c r="I38" s="200"/>
      <c r="J38" s="201"/>
      <c r="K38" s="201"/>
      <c r="L38" s="201"/>
      <c r="M38" s="200"/>
      <c r="N38" s="201"/>
      <c r="O38" s="200"/>
      <c r="P38" s="201"/>
      <c r="Q38" s="201"/>
      <c r="R38" s="201"/>
      <c r="S38" s="201"/>
      <c r="T38" s="201"/>
      <c r="U38" s="201"/>
      <c r="V38" s="206"/>
      <c r="W38" s="199"/>
      <c r="X38" s="181"/>
      <c r="Y38" s="181"/>
      <c r="Z38" s="202"/>
    </row>
    <row r="39" spans="1:26" hidden="1" x14ac:dyDescent="0.3">
      <c r="A39" s="199"/>
      <c r="B39" s="199"/>
      <c r="C39" s="199"/>
      <c r="D39" s="199"/>
      <c r="E39" s="200"/>
      <c r="F39" s="200"/>
      <c r="G39" s="200"/>
      <c r="H39" s="200"/>
      <c r="I39" s="200"/>
      <c r="J39" s="201"/>
      <c r="K39" s="201"/>
      <c r="L39" s="201"/>
      <c r="M39" s="200"/>
      <c r="N39" s="201"/>
      <c r="O39" s="200"/>
      <c r="P39" s="201"/>
      <c r="Q39" s="201"/>
      <c r="R39" s="201"/>
      <c r="S39" s="201"/>
      <c r="T39" s="201"/>
      <c r="U39" s="201"/>
      <c r="V39" s="206"/>
      <c r="W39" s="199"/>
      <c r="X39" s="181"/>
      <c r="Y39" s="181"/>
      <c r="Z39" s="202"/>
    </row>
    <row r="40" spans="1:26" hidden="1" x14ac:dyDescent="0.3">
      <c r="A40" s="199"/>
      <c r="B40" s="199"/>
      <c r="C40" s="199"/>
      <c r="D40" s="199"/>
      <c r="E40" s="200"/>
      <c r="F40" s="200"/>
      <c r="G40" s="200"/>
      <c r="H40" s="200"/>
      <c r="I40" s="200"/>
      <c r="J40" s="201"/>
      <c r="K40" s="201"/>
      <c r="L40" s="201"/>
      <c r="M40" s="200"/>
      <c r="N40" s="201"/>
      <c r="O40" s="200"/>
      <c r="P40" s="201"/>
      <c r="Q40" s="201"/>
      <c r="R40" s="201"/>
      <c r="S40" s="201"/>
      <c r="T40" s="201"/>
      <c r="U40" s="201"/>
      <c r="V40" s="206"/>
      <c r="W40" s="199"/>
      <c r="X40" s="181"/>
      <c r="Y40" s="181"/>
      <c r="Z40" s="202"/>
    </row>
    <row r="41" spans="1:26" hidden="1" x14ac:dyDescent="0.3">
      <c r="A41" s="199"/>
      <c r="B41" s="199"/>
      <c r="C41" s="199"/>
      <c r="D41" s="199"/>
      <c r="E41" s="200"/>
      <c r="F41" s="200"/>
      <c r="G41" s="200"/>
      <c r="H41" s="200"/>
      <c r="I41" s="200"/>
      <c r="J41" s="201"/>
      <c r="K41" s="201"/>
      <c r="L41" s="201"/>
      <c r="M41" s="200"/>
      <c r="N41" s="201"/>
      <c r="O41" s="200"/>
      <c r="P41" s="201"/>
      <c r="Q41" s="201"/>
      <c r="R41" s="201"/>
      <c r="S41" s="201"/>
      <c r="T41" s="201"/>
      <c r="U41" s="201"/>
      <c r="V41" s="206"/>
      <c r="W41" s="199"/>
      <c r="X41" s="181"/>
      <c r="Y41" s="181"/>
      <c r="Z41" s="202"/>
    </row>
    <row r="42" spans="1:26" hidden="1" x14ac:dyDescent="0.3">
      <c r="A42" s="199"/>
      <c r="B42" s="199"/>
      <c r="C42" s="199"/>
      <c r="D42" s="199"/>
      <c r="E42" s="200"/>
      <c r="F42" s="200"/>
      <c r="G42" s="200"/>
      <c r="H42" s="200"/>
      <c r="I42" s="200"/>
      <c r="J42" s="201"/>
      <c r="K42" s="201"/>
      <c r="L42" s="201"/>
      <c r="M42" s="200"/>
      <c r="N42" s="201"/>
      <c r="O42" s="200"/>
      <c r="P42" s="201"/>
      <c r="Q42" s="201"/>
      <c r="R42" s="201"/>
      <c r="S42" s="201"/>
      <c r="T42" s="201"/>
      <c r="U42" s="201"/>
      <c r="V42" s="206"/>
      <c r="W42" s="199"/>
      <c r="X42" s="181"/>
      <c r="Y42" s="181"/>
      <c r="Z42" s="202"/>
    </row>
    <row r="43" spans="1:26" hidden="1" x14ac:dyDescent="0.3">
      <c r="A43" s="199"/>
      <c r="B43" s="199"/>
      <c r="C43" s="199"/>
      <c r="D43" s="199"/>
      <c r="E43" s="200"/>
      <c r="F43" s="200"/>
      <c r="G43" s="200"/>
      <c r="H43" s="200"/>
      <c r="I43" s="200"/>
      <c r="J43" s="201"/>
      <c r="K43" s="201"/>
      <c r="L43" s="201"/>
      <c r="M43" s="200"/>
      <c r="N43" s="201"/>
      <c r="O43" s="200"/>
      <c r="P43" s="201"/>
      <c r="Q43" s="201"/>
      <c r="R43" s="201"/>
      <c r="S43" s="201"/>
      <c r="T43" s="201"/>
      <c r="U43" s="201"/>
      <c r="V43" s="206"/>
      <c r="W43" s="199"/>
      <c r="X43" s="181"/>
      <c r="Y43" s="181"/>
      <c r="Z43" s="202"/>
    </row>
    <row r="44" spans="1:26" hidden="1" x14ac:dyDescent="0.3">
      <c r="A44" s="199"/>
      <c r="B44" s="199"/>
      <c r="C44" s="199"/>
      <c r="D44" s="199"/>
      <c r="E44" s="200"/>
      <c r="F44" s="200"/>
      <c r="G44" s="200"/>
      <c r="H44" s="200"/>
      <c r="I44" s="200"/>
      <c r="J44" s="201"/>
      <c r="K44" s="201"/>
      <c r="L44" s="201"/>
      <c r="M44" s="200"/>
      <c r="N44" s="201"/>
      <c r="O44" s="200"/>
      <c r="P44" s="201"/>
      <c r="Q44" s="201"/>
      <c r="R44" s="201"/>
      <c r="S44" s="201"/>
      <c r="T44" s="201"/>
      <c r="U44" s="201"/>
      <c r="V44" s="206"/>
      <c r="W44" s="199"/>
      <c r="X44" s="181"/>
      <c r="Y44" s="181"/>
      <c r="Z44" s="202"/>
    </row>
    <row r="45" spans="1:26" hidden="1" x14ac:dyDescent="0.3">
      <c r="A45" s="199"/>
      <c r="B45" s="199"/>
      <c r="C45" s="199"/>
      <c r="D45" s="199"/>
      <c r="E45" s="200"/>
      <c r="F45" s="200"/>
      <c r="G45" s="200"/>
      <c r="H45" s="200"/>
      <c r="I45" s="200"/>
      <c r="J45" s="201"/>
      <c r="K45" s="201"/>
      <c r="L45" s="201"/>
      <c r="M45" s="200"/>
      <c r="N45" s="201"/>
      <c r="O45" s="200"/>
      <c r="P45" s="201"/>
      <c r="Q45" s="201"/>
      <c r="R45" s="201"/>
      <c r="S45" s="201"/>
      <c r="T45" s="201"/>
      <c r="U45" s="201"/>
      <c r="V45" s="206"/>
      <c r="W45" s="199"/>
      <c r="X45" s="181"/>
      <c r="Y45" s="181"/>
      <c r="Z45" s="202"/>
    </row>
    <row r="46" spans="1:26" hidden="1" x14ac:dyDescent="0.3">
      <c r="A46" s="199"/>
      <c r="B46" s="199"/>
      <c r="C46" s="199"/>
      <c r="D46" s="199"/>
      <c r="E46" s="200"/>
      <c r="F46" s="200"/>
      <c r="G46" s="200"/>
      <c r="H46" s="200"/>
      <c r="I46" s="200"/>
      <c r="J46" s="201"/>
      <c r="K46" s="201"/>
      <c r="L46" s="201"/>
      <c r="M46" s="200"/>
      <c r="N46" s="201"/>
      <c r="O46" s="200"/>
      <c r="P46" s="201"/>
      <c r="Q46" s="201"/>
      <c r="R46" s="201"/>
      <c r="S46" s="201"/>
      <c r="T46" s="201"/>
      <c r="U46" s="201"/>
      <c r="V46" s="206"/>
      <c r="W46" s="199"/>
      <c r="X46" s="181"/>
      <c r="Y46" s="181"/>
      <c r="Z46" s="202"/>
    </row>
    <row r="47" spans="1:26" hidden="1" x14ac:dyDescent="0.3">
      <c r="A47" s="199"/>
      <c r="B47" s="199"/>
      <c r="C47" s="199"/>
      <c r="D47" s="199"/>
      <c r="E47" s="200"/>
      <c r="F47" s="200"/>
      <c r="G47" s="200"/>
      <c r="H47" s="200"/>
      <c r="I47" s="200"/>
      <c r="J47" s="201"/>
      <c r="K47" s="201"/>
      <c r="L47" s="201"/>
      <c r="M47" s="200"/>
      <c r="N47" s="201"/>
      <c r="O47" s="200"/>
      <c r="P47" s="201"/>
      <c r="Q47" s="201"/>
      <c r="R47" s="201"/>
      <c r="S47" s="201"/>
      <c r="T47" s="201"/>
      <c r="U47" s="201"/>
      <c r="V47" s="206"/>
      <c r="W47" s="199"/>
      <c r="X47" s="181"/>
      <c r="Y47" s="181"/>
      <c r="Z47" s="202"/>
    </row>
    <row r="48" spans="1:26" hidden="1" x14ac:dyDescent="0.3">
      <c r="A48" s="199"/>
      <c r="B48" s="199"/>
      <c r="C48" s="199"/>
      <c r="D48" s="199"/>
      <c r="E48" s="200"/>
      <c r="F48" s="200"/>
      <c r="G48" s="200"/>
      <c r="H48" s="200"/>
      <c r="I48" s="200"/>
      <c r="J48" s="201"/>
      <c r="K48" s="201"/>
      <c r="L48" s="201"/>
      <c r="M48" s="200"/>
      <c r="N48" s="201"/>
      <c r="O48" s="200"/>
      <c r="P48" s="201"/>
      <c r="Q48" s="201"/>
      <c r="R48" s="201"/>
      <c r="S48" s="201"/>
      <c r="T48" s="201"/>
      <c r="U48" s="201"/>
      <c r="V48" s="206"/>
      <c r="W48" s="199"/>
      <c r="X48" s="181"/>
      <c r="Y48" s="181"/>
      <c r="Z48" s="202"/>
    </row>
    <row r="49" spans="1:26" hidden="1" x14ac:dyDescent="0.3">
      <c r="A49" s="199"/>
      <c r="B49" s="199"/>
      <c r="C49" s="199"/>
      <c r="D49" s="199"/>
      <c r="E49" s="200"/>
      <c r="F49" s="200"/>
      <c r="G49" s="200"/>
      <c r="H49" s="200"/>
      <c r="I49" s="200"/>
      <c r="J49" s="201"/>
      <c r="K49" s="201"/>
      <c r="L49" s="201"/>
      <c r="M49" s="200"/>
      <c r="N49" s="201"/>
      <c r="O49" s="200"/>
      <c r="P49" s="201"/>
      <c r="Q49" s="201"/>
      <c r="R49" s="201"/>
      <c r="S49" s="201"/>
      <c r="T49" s="201"/>
      <c r="U49" s="201"/>
      <c r="V49" s="206"/>
      <c r="W49" s="199"/>
      <c r="X49" s="181"/>
      <c r="Y49" s="181"/>
      <c r="Z49" s="202"/>
    </row>
    <row r="50" spans="1:26" hidden="1" x14ac:dyDescent="0.3">
      <c r="A50" s="199"/>
      <c r="B50" s="199"/>
      <c r="C50" s="199"/>
      <c r="D50" s="199"/>
      <c r="E50" s="200"/>
      <c r="F50" s="200"/>
      <c r="G50" s="200"/>
      <c r="H50" s="200"/>
      <c r="I50" s="200"/>
      <c r="J50" s="201"/>
      <c r="K50" s="201"/>
      <c r="L50" s="201"/>
      <c r="M50" s="200"/>
      <c r="N50" s="201"/>
      <c r="O50" s="200"/>
      <c r="P50" s="201"/>
      <c r="Q50" s="201"/>
      <c r="R50" s="201"/>
      <c r="S50" s="201"/>
      <c r="T50" s="201"/>
      <c r="U50" s="201"/>
      <c r="V50" s="206"/>
      <c r="W50" s="199"/>
      <c r="X50" s="181"/>
      <c r="Y50" s="181"/>
      <c r="Z50" s="202"/>
    </row>
    <row r="51" spans="1:26" hidden="1" x14ac:dyDescent="0.3">
      <c r="A51" s="199"/>
      <c r="B51" s="199"/>
      <c r="C51" s="199"/>
      <c r="D51" s="199"/>
      <c r="E51" s="200"/>
      <c r="F51" s="200"/>
      <c r="G51" s="200"/>
      <c r="H51" s="200"/>
      <c r="I51" s="200"/>
      <c r="J51" s="201"/>
      <c r="K51" s="201"/>
      <c r="L51" s="201"/>
      <c r="M51" s="200"/>
      <c r="N51" s="201"/>
      <c r="O51" s="200"/>
      <c r="P51" s="201"/>
      <c r="Q51" s="201"/>
      <c r="R51" s="201"/>
      <c r="S51" s="201"/>
      <c r="T51" s="201"/>
      <c r="U51" s="201"/>
      <c r="V51" s="206"/>
      <c r="W51" s="199"/>
      <c r="X51" s="181"/>
      <c r="Y51" s="181"/>
      <c r="Z51" s="202"/>
    </row>
    <row r="52" spans="1:26" hidden="1" x14ac:dyDescent="0.3">
      <c r="A52" s="199"/>
      <c r="B52" s="199"/>
      <c r="C52" s="199"/>
      <c r="D52" s="199"/>
      <c r="E52" s="200"/>
      <c r="F52" s="200"/>
      <c r="G52" s="200"/>
      <c r="H52" s="200"/>
      <c r="I52" s="200"/>
      <c r="J52" s="201"/>
      <c r="K52" s="201"/>
      <c r="L52" s="201"/>
      <c r="M52" s="200"/>
      <c r="N52" s="201"/>
      <c r="O52" s="200"/>
      <c r="P52" s="201"/>
      <c r="Q52" s="201"/>
      <c r="R52" s="201"/>
      <c r="S52" s="201"/>
      <c r="T52" s="201"/>
      <c r="U52" s="201"/>
      <c r="V52" s="206"/>
      <c r="W52" s="199"/>
      <c r="X52" s="181"/>
      <c r="Y52" s="181"/>
      <c r="Z52" s="202"/>
    </row>
    <row r="53" spans="1:26" hidden="1" x14ac:dyDescent="0.3">
      <c r="A53" s="199"/>
      <c r="B53" s="199"/>
      <c r="C53" s="199"/>
      <c r="D53" s="199"/>
      <c r="E53" s="200"/>
      <c r="F53" s="200"/>
      <c r="G53" s="200"/>
      <c r="H53" s="200"/>
      <c r="I53" s="200"/>
      <c r="J53" s="201"/>
      <c r="K53" s="201"/>
      <c r="L53" s="201"/>
      <c r="M53" s="200"/>
      <c r="N53" s="201"/>
      <c r="O53" s="200"/>
      <c r="P53" s="201"/>
      <c r="Q53" s="201"/>
      <c r="R53" s="201"/>
      <c r="S53" s="201"/>
      <c r="T53" s="201"/>
      <c r="U53" s="201"/>
      <c r="V53" s="206"/>
      <c r="W53" s="199"/>
      <c r="X53" s="181"/>
      <c r="Y53" s="181"/>
      <c r="Z53" s="202"/>
    </row>
    <row r="54" spans="1:26" hidden="1" x14ac:dyDescent="0.3">
      <c r="A54" s="199"/>
      <c r="B54" s="199"/>
      <c r="C54" s="199"/>
      <c r="D54" s="199"/>
      <c r="E54" s="200"/>
      <c r="F54" s="200"/>
      <c r="G54" s="200"/>
      <c r="H54" s="200"/>
      <c r="I54" s="200"/>
      <c r="J54" s="201"/>
      <c r="K54" s="201"/>
      <c r="L54" s="201"/>
      <c r="M54" s="200"/>
      <c r="N54" s="201"/>
      <c r="O54" s="200"/>
      <c r="P54" s="201"/>
      <c r="Q54" s="201"/>
      <c r="R54" s="201"/>
      <c r="S54" s="201"/>
      <c r="T54" s="201"/>
      <c r="U54" s="201"/>
      <c r="V54" s="206"/>
      <c r="W54" s="199"/>
      <c r="X54" s="181"/>
      <c r="Y54" s="181"/>
      <c r="Z54" s="202"/>
    </row>
    <row r="55" spans="1:26" hidden="1" x14ac:dyDescent="0.3">
      <c r="A55" s="199"/>
      <c r="B55" s="199"/>
      <c r="C55" s="199"/>
      <c r="D55" s="199"/>
      <c r="E55" s="200"/>
      <c r="F55" s="200"/>
      <c r="G55" s="200"/>
      <c r="H55" s="200"/>
      <c r="I55" s="200"/>
      <c r="J55" s="201"/>
      <c r="K55" s="201"/>
      <c r="L55" s="201"/>
      <c r="M55" s="200"/>
      <c r="N55" s="201"/>
      <c r="O55" s="200"/>
      <c r="P55" s="201"/>
      <c r="Q55" s="201"/>
      <c r="R55" s="201"/>
      <c r="S55" s="201"/>
      <c r="T55" s="201"/>
      <c r="U55" s="201"/>
      <c r="V55" s="206"/>
      <c r="W55" s="199"/>
      <c r="X55" s="181"/>
      <c r="Y55" s="181"/>
      <c r="Z55" s="202"/>
    </row>
    <row r="56" spans="1:26" hidden="1" x14ac:dyDescent="0.3">
      <c r="A56" s="199"/>
      <c r="B56" s="199"/>
      <c r="C56" s="199"/>
      <c r="D56" s="199"/>
      <c r="E56" s="200"/>
      <c r="F56" s="200"/>
      <c r="G56" s="200"/>
      <c r="H56" s="200"/>
      <c r="I56" s="200"/>
      <c r="J56" s="201"/>
      <c r="K56" s="201"/>
      <c r="L56" s="201"/>
      <c r="M56" s="200"/>
      <c r="N56" s="201"/>
      <c r="O56" s="200"/>
      <c r="P56" s="201"/>
      <c r="Q56" s="201"/>
      <c r="R56" s="201"/>
      <c r="S56" s="201"/>
      <c r="T56" s="201"/>
      <c r="U56" s="201"/>
      <c r="V56" s="206"/>
      <c r="W56" s="199"/>
      <c r="X56" s="181"/>
      <c r="Y56" s="181"/>
      <c r="Z56" s="202"/>
    </row>
    <row r="57" spans="1:26" hidden="1" x14ac:dyDescent="0.3">
      <c r="A57" s="199"/>
      <c r="B57" s="199"/>
      <c r="C57" s="199"/>
      <c r="D57" s="199"/>
      <c r="E57" s="200"/>
      <c r="F57" s="200"/>
      <c r="G57" s="200"/>
      <c r="H57" s="200"/>
      <c r="I57" s="200"/>
      <c r="J57" s="201"/>
      <c r="K57" s="201"/>
      <c r="L57" s="201"/>
      <c r="M57" s="200"/>
      <c r="N57" s="201"/>
      <c r="O57" s="200"/>
      <c r="P57" s="201"/>
      <c r="Q57" s="201"/>
      <c r="R57" s="201"/>
      <c r="S57" s="201"/>
      <c r="T57" s="201"/>
      <c r="U57" s="201"/>
      <c r="V57" s="206"/>
      <c r="W57" s="199"/>
      <c r="X57" s="181"/>
      <c r="Y57" s="181"/>
      <c r="Z57" s="202"/>
    </row>
    <row r="58" spans="1:26" hidden="1" x14ac:dyDescent="0.3">
      <c r="A58" s="199"/>
      <c r="B58" s="199"/>
      <c r="C58" s="199"/>
      <c r="D58" s="199"/>
      <c r="E58" s="200"/>
      <c r="F58" s="200"/>
      <c r="G58" s="200"/>
      <c r="H58" s="200"/>
      <c r="I58" s="200"/>
      <c r="J58" s="201"/>
      <c r="K58" s="201"/>
      <c r="L58" s="201"/>
      <c r="M58" s="200"/>
      <c r="N58" s="201"/>
      <c r="O58" s="200"/>
      <c r="P58" s="201"/>
      <c r="Q58" s="201"/>
      <c r="R58" s="201"/>
      <c r="S58" s="201"/>
      <c r="T58" s="201"/>
      <c r="U58" s="201"/>
      <c r="V58" s="206"/>
      <c r="W58" s="199"/>
      <c r="X58" s="181"/>
      <c r="Y58" s="181"/>
      <c r="Z58" s="202"/>
    </row>
    <row r="59" spans="1:26" hidden="1" x14ac:dyDescent="0.3">
      <c r="A59" s="199"/>
      <c r="B59" s="199"/>
      <c r="C59" s="199"/>
      <c r="D59" s="199"/>
      <c r="E59" s="200"/>
      <c r="F59" s="200"/>
      <c r="G59" s="200"/>
      <c r="H59" s="200"/>
      <c r="I59" s="200"/>
      <c r="J59" s="201"/>
      <c r="K59" s="201"/>
      <c r="L59" s="201"/>
      <c r="M59" s="200"/>
      <c r="N59" s="201"/>
      <c r="O59" s="200"/>
      <c r="P59" s="201"/>
      <c r="Q59" s="201"/>
      <c r="R59" s="201"/>
      <c r="S59" s="201"/>
      <c r="T59" s="201"/>
      <c r="U59" s="201"/>
      <c r="V59" s="206"/>
      <c r="W59" s="199"/>
      <c r="X59" s="181"/>
      <c r="Y59" s="181"/>
      <c r="Z59" s="202"/>
    </row>
    <row r="60" spans="1:26" hidden="1" x14ac:dyDescent="0.3">
      <c r="A60" s="199"/>
      <c r="B60" s="199"/>
      <c r="C60" s="199"/>
      <c r="D60" s="199"/>
      <c r="E60" s="200"/>
      <c r="F60" s="200"/>
      <c r="G60" s="200"/>
      <c r="H60" s="200"/>
      <c r="I60" s="200"/>
      <c r="J60" s="201"/>
      <c r="K60" s="201"/>
      <c r="L60" s="201"/>
      <c r="M60" s="200"/>
      <c r="N60" s="201"/>
      <c r="O60" s="200"/>
      <c r="P60" s="201"/>
      <c r="Q60" s="201"/>
      <c r="R60" s="201"/>
      <c r="S60" s="201"/>
      <c r="T60" s="201"/>
      <c r="U60" s="201"/>
      <c r="V60" s="206"/>
      <c r="W60" s="199"/>
      <c r="X60" s="181"/>
      <c r="Y60" s="181"/>
      <c r="Z60" s="202"/>
    </row>
    <row r="61" spans="1:26" hidden="1" x14ac:dyDescent="0.3">
      <c r="A61" s="199"/>
      <c r="B61" s="199"/>
      <c r="C61" s="199"/>
      <c r="D61" s="199"/>
      <c r="E61" s="200"/>
      <c r="F61" s="200"/>
      <c r="G61" s="200"/>
      <c r="H61" s="200"/>
      <c r="I61" s="200"/>
      <c r="J61" s="201"/>
      <c r="K61" s="201"/>
      <c r="L61" s="201"/>
      <c r="M61" s="200"/>
      <c r="N61" s="201"/>
      <c r="O61" s="200"/>
      <c r="P61" s="201"/>
      <c r="Q61" s="201"/>
      <c r="R61" s="201"/>
      <c r="S61" s="201"/>
      <c r="T61" s="201"/>
      <c r="U61" s="201"/>
      <c r="V61" s="206"/>
      <c r="W61" s="199"/>
      <c r="X61" s="181"/>
      <c r="Y61" s="181"/>
      <c r="Z61" s="202"/>
    </row>
    <row r="62" spans="1:26" hidden="1" x14ac:dyDescent="0.3">
      <c r="A62" s="199"/>
      <c r="B62" s="199"/>
      <c r="C62" s="199"/>
      <c r="D62" s="199"/>
      <c r="E62" s="200"/>
      <c r="F62" s="200"/>
      <c r="G62" s="200"/>
      <c r="H62" s="200"/>
      <c r="I62" s="200"/>
      <c r="J62" s="201"/>
      <c r="K62" s="201"/>
      <c r="L62" s="201"/>
      <c r="M62" s="200"/>
      <c r="N62" s="201"/>
      <c r="O62" s="200"/>
      <c r="P62" s="201"/>
      <c r="Q62" s="201"/>
      <c r="R62" s="201"/>
      <c r="S62" s="201"/>
      <c r="T62" s="201"/>
      <c r="U62" s="201"/>
      <c r="V62" s="206"/>
      <c r="W62" s="199"/>
      <c r="X62" s="181"/>
      <c r="Y62" s="181"/>
      <c r="Z62" s="202"/>
    </row>
    <row r="63" spans="1:26" hidden="1" x14ac:dyDescent="0.3">
      <c r="A63" s="199"/>
      <c r="B63" s="199"/>
      <c r="C63" s="199"/>
      <c r="D63" s="199"/>
      <c r="E63" s="200"/>
      <c r="F63" s="200"/>
      <c r="G63" s="200"/>
      <c r="H63" s="200"/>
      <c r="I63" s="200"/>
      <c r="J63" s="201"/>
      <c r="K63" s="201"/>
      <c r="L63" s="201"/>
      <c r="M63" s="200"/>
      <c r="N63" s="201"/>
      <c r="O63" s="200"/>
      <c r="P63" s="201"/>
      <c r="Q63" s="201"/>
      <c r="R63" s="201"/>
      <c r="S63" s="201"/>
      <c r="T63" s="201"/>
      <c r="U63" s="201"/>
      <c r="V63" s="206"/>
      <c r="W63" s="199"/>
      <c r="X63" s="181"/>
      <c r="Y63" s="181"/>
      <c r="Z63" s="202"/>
    </row>
    <row r="64" spans="1:26" hidden="1" x14ac:dyDescent="0.3">
      <c r="A64" s="199"/>
      <c r="B64" s="199"/>
      <c r="C64" s="199"/>
      <c r="D64" s="199"/>
      <c r="E64" s="200"/>
      <c r="F64" s="200"/>
      <c r="G64" s="200"/>
      <c r="H64" s="200"/>
      <c r="I64" s="200"/>
      <c r="J64" s="201"/>
      <c r="K64" s="201"/>
      <c r="L64" s="201"/>
      <c r="M64" s="200"/>
      <c r="N64" s="201"/>
      <c r="O64" s="200"/>
      <c r="P64" s="201"/>
      <c r="Q64" s="201"/>
      <c r="R64" s="201"/>
      <c r="S64" s="201"/>
      <c r="T64" s="201"/>
      <c r="U64" s="201"/>
      <c r="V64" s="206"/>
      <c r="W64" s="199"/>
      <c r="X64" s="181"/>
      <c r="Y64" s="181"/>
      <c r="Z64" s="202"/>
    </row>
    <row r="65" spans="1:26" hidden="1" x14ac:dyDescent="0.3">
      <c r="A65" s="199"/>
      <c r="B65" s="199"/>
      <c r="C65" s="199"/>
      <c r="D65" s="199"/>
      <c r="E65" s="200"/>
      <c r="F65" s="200"/>
      <c r="G65" s="200"/>
      <c r="H65" s="200"/>
      <c r="I65" s="200"/>
      <c r="J65" s="201"/>
      <c r="K65" s="201"/>
      <c r="L65" s="201"/>
      <c r="M65" s="200"/>
      <c r="N65" s="201"/>
      <c r="O65" s="200"/>
      <c r="P65" s="201"/>
      <c r="Q65" s="201"/>
      <c r="R65" s="201"/>
      <c r="S65" s="201"/>
      <c r="T65" s="201"/>
      <c r="U65" s="201"/>
      <c r="V65" s="206"/>
      <c r="W65" s="199"/>
      <c r="X65" s="181"/>
      <c r="Y65" s="181"/>
      <c r="Z65" s="202"/>
    </row>
    <row r="66" spans="1:26" s="195" customFormat="1" hidden="1" x14ac:dyDescent="0.3">
      <c r="E66" s="196"/>
      <c r="F66" s="196"/>
      <c r="G66" s="196"/>
      <c r="H66" s="196"/>
      <c r="I66" s="196"/>
      <c r="J66" s="197"/>
      <c r="K66" s="197"/>
      <c r="L66" s="197"/>
      <c r="M66" s="196"/>
      <c r="N66" s="197"/>
      <c r="O66" s="196"/>
      <c r="P66" s="197"/>
      <c r="Q66" s="197"/>
      <c r="R66" s="197"/>
      <c r="S66" s="197"/>
      <c r="T66" s="197"/>
      <c r="U66" s="197"/>
      <c r="V66" s="207"/>
      <c r="X66" s="198"/>
      <c r="Y66" s="198"/>
      <c r="Z66" s="230"/>
    </row>
    <row r="67" spans="1:26" s="248" customFormat="1" hidden="1" x14ac:dyDescent="0.3">
      <c r="A67" s="195"/>
      <c r="B67" s="195"/>
      <c r="C67" s="195"/>
      <c r="D67" s="195"/>
      <c r="E67" s="196"/>
      <c r="F67" s="196"/>
      <c r="G67" s="196"/>
      <c r="H67" s="196"/>
      <c r="I67" s="196"/>
      <c r="J67" s="197"/>
      <c r="K67" s="197"/>
      <c r="L67" s="197"/>
      <c r="M67" s="196"/>
      <c r="N67" s="197"/>
      <c r="O67" s="196"/>
      <c r="P67" s="197"/>
      <c r="Q67" s="197"/>
      <c r="R67" s="197"/>
      <c r="S67" s="197"/>
      <c r="T67" s="197"/>
      <c r="U67" s="197"/>
      <c r="V67" s="207"/>
      <c r="W67" s="195"/>
      <c r="X67" s="198"/>
      <c r="Y67" s="198"/>
      <c r="Z67" s="230"/>
    </row>
    <row r="68" spans="1:26" s="248" customFormat="1" hidden="1" x14ac:dyDescent="0.3">
      <c r="A68" s="195"/>
      <c r="B68" s="195"/>
      <c r="C68" s="195"/>
      <c r="D68" s="195"/>
      <c r="E68" s="196"/>
      <c r="F68" s="196"/>
      <c r="G68" s="196"/>
      <c r="H68" s="196"/>
      <c r="I68" s="196"/>
      <c r="J68" s="197"/>
      <c r="K68" s="197"/>
      <c r="L68" s="197"/>
      <c r="M68" s="196"/>
      <c r="N68" s="197"/>
      <c r="O68" s="196"/>
      <c r="P68" s="197"/>
      <c r="Q68" s="197"/>
      <c r="R68" s="197"/>
      <c r="S68" s="197"/>
      <c r="T68" s="197"/>
      <c r="U68" s="197"/>
      <c r="V68" s="207"/>
      <c r="W68" s="195"/>
      <c r="X68" s="198"/>
      <c r="Y68" s="198"/>
      <c r="Z68" s="230"/>
    </row>
    <row r="69" spans="1:26" s="248" customFormat="1" hidden="1" x14ac:dyDescent="0.3">
      <c r="A69" s="195"/>
      <c r="B69" s="195"/>
      <c r="C69" s="195"/>
      <c r="D69" s="195"/>
      <c r="E69" s="196"/>
      <c r="F69" s="196"/>
      <c r="G69" s="196"/>
      <c r="H69" s="196"/>
      <c r="I69" s="196"/>
      <c r="J69" s="197"/>
      <c r="K69" s="197"/>
      <c r="L69" s="197"/>
      <c r="M69" s="196"/>
      <c r="N69" s="197"/>
      <c r="O69" s="196"/>
      <c r="P69" s="197"/>
      <c r="Q69" s="197"/>
      <c r="R69" s="197"/>
      <c r="S69" s="197"/>
      <c r="T69" s="197"/>
      <c r="U69" s="197"/>
      <c r="V69" s="207"/>
      <c r="W69" s="195"/>
      <c r="X69" s="198"/>
      <c r="Y69" s="198"/>
      <c r="Z69" s="230"/>
    </row>
    <row r="70" spans="1:26" s="248" customFormat="1" hidden="1" x14ac:dyDescent="0.3">
      <c r="A70" s="195"/>
      <c r="B70" s="195"/>
      <c r="C70" s="195"/>
      <c r="D70" s="195"/>
      <c r="E70" s="196"/>
      <c r="F70" s="196"/>
      <c r="G70" s="196"/>
      <c r="H70" s="196"/>
      <c r="I70" s="196"/>
      <c r="J70" s="197"/>
      <c r="K70" s="197"/>
      <c r="L70" s="197"/>
      <c r="M70" s="196"/>
      <c r="N70" s="197"/>
      <c r="O70" s="196"/>
      <c r="P70" s="197"/>
      <c r="Q70" s="197"/>
      <c r="R70" s="197"/>
      <c r="S70" s="197"/>
      <c r="T70" s="197"/>
      <c r="U70" s="197"/>
      <c r="V70" s="207"/>
      <c r="W70" s="195"/>
      <c r="X70" s="198"/>
      <c r="Y70" s="198"/>
      <c r="Z70" s="230"/>
    </row>
    <row r="71" spans="1:26" s="248" customFormat="1" hidden="1" x14ac:dyDescent="0.3">
      <c r="A71" s="195"/>
      <c r="B71" s="195"/>
      <c r="C71" s="195"/>
      <c r="D71" s="195"/>
      <c r="E71" s="196"/>
      <c r="F71" s="196"/>
      <c r="G71" s="196"/>
      <c r="H71" s="196"/>
      <c r="I71" s="196"/>
      <c r="J71" s="197"/>
      <c r="K71" s="197"/>
      <c r="L71" s="197"/>
      <c r="M71" s="196"/>
      <c r="N71" s="197"/>
      <c r="O71" s="196"/>
      <c r="P71" s="197"/>
      <c r="Q71" s="197"/>
      <c r="R71" s="197"/>
      <c r="S71" s="197"/>
      <c r="T71" s="197"/>
      <c r="U71" s="197"/>
      <c r="V71" s="207"/>
      <c r="W71" s="195"/>
      <c r="X71" s="198"/>
      <c r="Y71" s="198"/>
      <c r="Z71" s="230"/>
    </row>
    <row r="72" spans="1:26" s="248" customFormat="1" hidden="1" x14ac:dyDescent="0.3">
      <c r="A72" s="195"/>
      <c r="B72" s="195"/>
      <c r="C72" s="195"/>
      <c r="D72" s="195"/>
      <c r="E72" s="196"/>
      <c r="F72" s="196"/>
      <c r="G72" s="196"/>
      <c r="H72" s="196"/>
      <c r="I72" s="196"/>
      <c r="J72" s="197"/>
      <c r="K72" s="197"/>
      <c r="L72" s="197"/>
      <c r="M72" s="196"/>
      <c r="N72" s="197"/>
      <c r="O72" s="196"/>
      <c r="P72" s="197"/>
      <c r="Q72" s="197"/>
      <c r="R72" s="197"/>
      <c r="S72" s="197"/>
      <c r="T72" s="197"/>
      <c r="U72" s="197"/>
      <c r="V72" s="207"/>
      <c r="W72" s="195"/>
      <c r="X72" s="198"/>
      <c r="Y72" s="198"/>
      <c r="Z72" s="230"/>
    </row>
    <row r="73" spans="1:26" s="248" customFormat="1" hidden="1" x14ac:dyDescent="0.3">
      <c r="A73" s="195"/>
      <c r="B73" s="195"/>
      <c r="C73" s="195"/>
      <c r="D73" s="195"/>
      <c r="E73" s="196"/>
      <c r="F73" s="196"/>
      <c r="G73" s="196"/>
      <c r="H73" s="196"/>
      <c r="I73" s="196"/>
      <c r="J73" s="197"/>
      <c r="K73" s="197"/>
      <c r="L73" s="197"/>
      <c r="M73" s="196"/>
      <c r="N73" s="197"/>
      <c r="O73" s="196"/>
      <c r="P73" s="197"/>
      <c r="Q73" s="197"/>
      <c r="R73" s="197"/>
      <c r="S73" s="197"/>
      <c r="T73" s="197"/>
      <c r="U73" s="197"/>
      <c r="V73" s="207"/>
      <c r="W73" s="195"/>
      <c r="X73" s="198"/>
      <c r="Y73" s="198"/>
      <c r="Z73" s="230"/>
    </row>
    <row r="74" spans="1:26" hidden="1" x14ac:dyDescent="0.3"/>
  </sheetData>
  <sortState ref="X20:X25">
    <sortCondition ref="X20"/>
  </sortState>
  <mergeCells count="20">
    <mergeCell ref="C19:U19"/>
    <mergeCell ref="D15:D16"/>
    <mergeCell ref="C17:C18"/>
    <mergeCell ref="D17:D18"/>
    <mergeCell ref="C25:G25"/>
    <mergeCell ref="C15:C16"/>
    <mergeCell ref="C20:U20"/>
    <mergeCell ref="B3:X3"/>
    <mergeCell ref="B4:X4"/>
    <mergeCell ref="D6:D8"/>
    <mergeCell ref="C12:C14"/>
    <mergeCell ref="D12:D14"/>
    <mergeCell ref="C9:C11"/>
    <mergeCell ref="S5:U5"/>
    <mergeCell ref="P5:R5"/>
    <mergeCell ref="C5:D5"/>
    <mergeCell ref="M5:O5"/>
    <mergeCell ref="C6:C8"/>
    <mergeCell ref="D9:D11"/>
    <mergeCell ref="P14:U14"/>
  </mergeCells>
  <phoneticPr fontId="2" type="noConversion"/>
  <conditionalFormatting sqref="O6:O7 O21:O25">
    <cfRule type="cellIs" dxfId="63" priority="171" stopIfTrue="1" operator="greaterThan">
      <formula>M6</formula>
    </cfRule>
    <cfRule type="cellIs" dxfId="62" priority="172" stopIfTrue="1" operator="lessThan">
      <formula>M6</formula>
    </cfRule>
  </conditionalFormatting>
  <conditionalFormatting sqref="M6:M7 M21:M25">
    <cfRule type="cellIs" dxfId="61" priority="173" stopIfTrue="1" operator="greaterThan">
      <formula>O6</formula>
    </cfRule>
    <cfRule type="cellIs" dxfId="60" priority="174" stopIfTrue="1" operator="lessThan">
      <formula>O6</formula>
    </cfRule>
  </conditionalFormatting>
  <conditionalFormatting sqref="O8">
    <cfRule type="cellIs" dxfId="59" priority="161" stopIfTrue="1" operator="greaterThan">
      <formula>M8</formula>
    </cfRule>
    <cfRule type="cellIs" dxfId="58" priority="162" stopIfTrue="1" operator="lessThan">
      <formula>M8</formula>
    </cfRule>
  </conditionalFormatting>
  <conditionalFormatting sqref="M8">
    <cfRule type="cellIs" dxfId="57" priority="159" stopIfTrue="1" operator="greaterThan">
      <formula>O8</formula>
    </cfRule>
    <cfRule type="cellIs" dxfId="56" priority="160" stopIfTrue="1" operator="lessThan">
      <formula>O8</formula>
    </cfRule>
  </conditionalFormatting>
  <conditionalFormatting sqref="O6:O7">
    <cfRule type="cellIs" dxfId="55" priority="157" stopIfTrue="1" operator="greaterThan">
      <formula>M6</formula>
    </cfRule>
    <cfRule type="cellIs" dxfId="54" priority="158" stopIfTrue="1" operator="lessThan">
      <formula>M6</formula>
    </cfRule>
  </conditionalFormatting>
  <conditionalFormatting sqref="M6:M7">
    <cfRule type="cellIs" dxfId="53" priority="155" stopIfTrue="1" operator="greaterThan">
      <formula>O6</formula>
    </cfRule>
    <cfRule type="cellIs" dxfId="52" priority="156" stopIfTrue="1" operator="lessThan">
      <formula>O6</formula>
    </cfRule>
  </conditionalFormatting>
  <conditionalFormatting sqref="O8">
    <cfRule type="cellIs" dxfId="51" priority="153" stopIfTrue="1" operator="greaterThan">
      <formula>M8</formula>
    </cfRule>
    <cfRule type="cellIs" dxfId="50" priority="154" stopIfTrue="1" operator="lessThan">
      <formula>M8</formula>
    </cfRule>
  </conditionalFormatting>
  <conditionalFormatting sqref="M8">
    <cfRule type="cellIs" dxfId="49" priority="151" stopIfTrue="1" operator="greaterThan">
      <formula>O8</formula>
    </cfRule>
    <cfRule type="cellIs" dxfId="48" priority="152" stopIfTrue="1" operator="lessThan">
      <formula>O8</formula>
    </cfRule>
  </conditionalFormatting>
  <conditionalFormatting sqref="O16">
    <cfRule type="cellIs" dxfId="47" priority="65" stopIfTrue="1" operator="greaterThan">
      <formula>M16</formula>
    </cfRule>
    <cfRule type="cellIs" dxfId="46" priority="66" stopIfTrue="1" operator="lessThan">
      <formula>M16</formula>
    </cfRule>
  </conditionalFormatting>
  <conditionalFormatting sqref="M16">
    <cfRule type="cellIs" dxfId="45" priority="67" stopIfTrue="1" operator="greaterThan">
      <formula>O16</formula>
    </cfRule>
    <cfRule type="cellIs" dxfId="44" priority="68" stopIfTrue="1" operator="lessThan">
      <formula>O16</formula>
    </cfRule>
  </conditionalFormatting>
  <conditionalFormatting sqref="O15">
    <cfRule type="cellIs" dxfId="43" priority="61" stopIfTrue="1" operator="greaterThan">
      <formula>M15</formula>
    </cfRule>
    <cfRule type="cellIs" dxfId="42" priority="62" stopIfTrue="1" operator="lessThan">
      <formula>M15</formula>
    </cfRule>
  </conditionalFormatting>
  <conditionalFormatting sqref="M15">
    <cfRule type="cellIs" dxfId="41" priority="63" stopIfTrue="1" operator="greaterThan">
      <formula>O15</formula>
    </cfRule>
    <cfRule type="cellIs" dxfId="40" priority="64" stopIfTrue="1" operator="lessThan">
      <formula>O15</formula>
    </cfRule>
  </conditionalFormatting>
  <conditionalFormatting sqref="O15">
    <cfRule type="cellIs" dxfId="39" priority="59" stopIfTrue="1" operator="greaterThan">
      <formula>M15</formula>
    </cfRule>
    <cfRule type="cellIs" dxfId="38" priority="60" stopIfTrue="1" operator="lessThan">
      <formula>M15</formula>
    </cfRule>
  </conditionalFormatting>
  <conditionalFormatting sqref="M15">
    <cfRule type="cellIs" dxfId="37" priority="57" stopIfTrue="1" operator="greaterThan">
      <formula>O15</formula>
    </cfRule>
    <cfRule type="cellIs" dxfId="36" priority="58" stopIfTrue="1" operator="lessThan">
      <formula>O15</formula>
    </cfRule>
  </conditionalFormatting>
  <conditionalFormatting sqref="M17">
    <cfRule type="cellIs" dxfId="35" priority="45" stopIfTrue="1" operator="greaterThan">
      <formula>O17</formula>
    </cfRule>
    <cfRule type="cellIs" dxfId="34" priority="46" stopIfTrue="1" operator="lessThan">
      <formula>O17</formula>
    </cfRule>
  </conditionalFormatting>
  <conditionalFormatting sqref="O18">
    <cfRule type="cellIs" dxfId="33" priority="53" stopIfTrue="1" operator="greaterThan">
      <formula>M18</formula>
    </cfRule>
    <cfRule type="cellIs" dxfId="32" priority="54" stopIfTrue="1" operator="lessThan">
      <formula>M18</formula>
    </cfRule>
  </conditionalFormatting>
  <conditionalFormatting sqref="M18">
    <cfRule type="cellIs" dxfId="31" priority="55" stopIfTrue="1" operator="greaterThan">
      <formula>O18</formula>
    </cfRule>
    <cfRule type="cellIs" dxfId="30" priority="56" stopIfTrue="1" operator="lessThan">
      <formula>O18</formula>
    </cfRule>
  </conditionalFormatting>
  <conditionalFormatting sqref="O17">
    <cfRule type="cellIs" dxfId="29" priority="49" stopIfTrue="1" operator="greaterThan">
      <formula>M17</formula>
    </cfRule>
    <cfRule type="cellIs" dxfId="28" priority="50" stopIfTrue="1" operator="lessThan">
      <formula>M17</formula>
    </cfRule>
  </conditionalFormatting>
  <conditionalFormatting sqref="M17">
    <cfRule type="cellIs" dxfId="27" priority="51" stopIfTrue="1" operator="greaterThan">
      <formula>O17</formula>
    </cfRule>
    <cfRule type="cellIs" dxfId="26" priority="52" stopIfTrue="1" operator="lessThan">
      <formula>O17</formula>
    </cfRule>
  </conditionalFormatting>
  <conditionalFormatting sqref="O17">
    <cfRule type="cellIs" dxfId="25" priority="47" stopIfTrue="1" operator="greaterThan">
      <formula>M17</formula>
    </cfRule>
    <cfRule type="cellIs" dxfId="24" priority="48" stopIfTrue="1" operator="lessThan">
      <formula>M17</formula>
    </cfRule>
  </conditionalFormatting>
  <conditionalFormatting sqref="O9:O10 O12:O13">
    <cfRule type="cellIs" dxfId="23" priority="13" stopIfTrue="1" operator="greaterThan">
      <formula>M9</formula>
    </cfRule>
    <cfRule type="cellIs" dxfId="22" priority="14" stopIfTrue="1" operator="lessThan">
      <formula>M9</formula>
    </cfRule>
  </conditionalFormatting>
  <conditionalFormatting sqref="M9:M10 M12:M13">
    <cfRule type="cellIs" dxfId="21" priority="15" stopIfTrue="1" operator="greaterThan">
      <formula>O9</formula>
    </cfRule>
    <cfRule type="cellIs" dxfId="20" priority="16" stopIfTrue="1" operator="lessThan">
      <formula>O9</formula>
    </cfRule>
  </conditionalFormatting>
  <conditionalFormatting sqref="O11 O14">
    <cfRule type="cellIs" dxfId="19" priority="11" stopIfTrue="1" operator="greaterThan">
      <formula>M11</formula>
    </cfRule>
    <cfRule type="cellIs" dxfId="18" priority="12" stopIfTrue="1" operator="lessThan">
      <formula>M11</formula>
    </cfRule>
  </conditionalFormatting>
  <conditionalFormatting sqref="M11 M14">
    <cfRule type="cellIs" dxfId="17" priority="9" stopIfTrue="1" operator="greaterThan">
      <formula>O11</formula>
    </cfRule>
    <cfRule type="cellIs" dxfId="16" priority="10" stopIfTrue="1" operator="lessThan">
      <formula>O11</formula>
    </cfRule>
  </conditionalFormatting>
  <conditionalFormatting sqref="O9:O10 O12:O13">
    <cfRule type="cellIs" dxfId="15" priority="7" stopIfTrue="1" operator="greaterThan">
      <formula>M9</formula>
    </cfRule>
    <cfRule type="cellIs" dxfId="14" priority="8" stopIfTrue="1" operator="lessThan">
      <formula>M9</formula>
    </cfRule>
  </conditionalFormatting>
  <conditionalFormatting sqref="M9:M10 M12:M13">
    <cfRule type="cellIs" dxfId="13" priority="5" stopIfTrue="1" operator="greaterThan">
      <formula>O9</formula>
    </cfRule>
    <cfRule type="cellIs" dxfId="12" priority="6" stopIfTrue="1" operator="lessThan">
      <formula>O9</formula>
    </cfRule>
  </conditionalFormatting>
  <conditionalFormatting sqref="O11 O14">
    <cfRule type="cellIs" dxfId="11" priority="3" stopIfTrue="1" operator="greaterThan">
      <formula>M11</formula>
    </cfRule>
    <cfRule type="cellIs" dxfId="10" priority="4" stopIfTrue="1" operator="lessThan">
      <formula>M11</formula>
    </cfRule>
  </conditionalFormatting>
  <conditionalFormatting sqref="M11 M14">
    <cfRule type="cellIs" dxfId="9" priority="1" stopIfTrue="1" operator="greaterThan">
      <formula>O11</formula>
    </cfRule>
    <cfRule type="cellIs" dxfId="8" priority="2" stopIfTrue="1" operator="lessThan">
      <formula>O11</formula>
    </cfRule>
  </conditionalFormatting>
  <printOptions horizontalCentered="1" verticalCentered="1"/>
  <pageMargins left="0.15748031496062992" right="0.19685039370078741" top="0.19685039370078741" bottom="0.19685039370078741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6"/>
  <sheetViews>
    <sheetView showGridLines="0" showRowColHeaders="0" workbookViewId="0">
      <pane ySplit="7" topLeftCell="A8" activePane="bottomLeft" state="frozen"/>
      <selection pane="bottomLeft"/>
    </sheetView>
  </sheetViews>
  <sheetFormatPr defaultColWidth="0" defaultRowHeight="0" customHeight="1" zeroHeight="1" x14ac:dyDescent="0.2"/>
  <cols>
    <col min="1" max="2" width="2.5" style="30" customWidth="1"/>
    <col min="3" max="3" width="7.625" style="40" bestFit="1" customWidth="1"/>
    <col min="4" max="4" width="20" style="30" bestFit="1" customWidth="1"/>
    <col min="5" max="5" width="21.75" style="41" customWidth="1"/>
    <col min="6" max="6" width="6.125" style="42" bestFit="1" customWidth="1"/>
    <col min="7" max="7" width="2.875" style="30" customWidth="1"/>
    <col min="8" max="8" width="17.5" style="31" customWidth="1"/>
    <col min="9" max="9" width="22.5" style="33" customWidth="1"/>
    <col min="10" max="10" width="4.875" style="34" bestFit="1" customWidth="1"/>
    <col min="11" max="11" width="4.875" style="35" bestFit="1" customWidth="1"/>
    <col min="12" max="13" width="2.5" style="35" customWidth="1"/>
    <col min="14" max="16384" width="0" style="30" hidden="1"/>
  </cols>
  <sheetData>
    <row r="1" spans="1:13" ht="15" customHeight="1" x14ac:dyDescent="0.2">
      <c r="A1" s="47"/>
      <c r="B1" s="48"/>
      <c r="C1" s="49"/>
      <c r="D1" s="48"/>
      <c r="E1" s="50"/>
      <c r="F1" s="51"/>
      <c r="G1" s="48"/>
      <c r="H1" s="48"/>
      <c r="I1" s="50"/>
      <c r="J1" s="51"/>
      <c r="K1" s="52"/>
      <c r="L1" s="53"/>
      <c r="M1" s="76"/>
    </row>
    <row r="2" spans="1:13" ht="15" customHeight="1" x14ac:dyDescent="0.2">
      <c r="A2" s="84"/>
      <c r="B2" s="61"/>
      <c r="C2" s="86"/>
      <c r="D2" s="61"/>
      <c r="E2" s="64"/>
      <c r="F2" s="65"/>
      <c r="G2" s="61"/>
      <c r="H2" s="61"/>
      <c r="I2" s="64"/>
      <c r="J2" s="65"/>
      <c r="K2" s="60"/>
      <c r="L2" s="60"/>
      <c r="M2" s="85"/>
    </row>
    <row r="3" spans="1:13" ht="18.75" customHeight="1" x14ac:dyDescent="0.2">
      <c r="A3" s="84"/>
      <c r="B3" s="61"/>
      <c r="C3" s="472" t="s">
        <v>559</v>
      </c>
      <c r="D3" s="472"/>
      <c r="E3" s="472"/>
      <c r="F3" s="472"/>
      <c r="G3" s="472"/>
      <c r="H3" s="472"/>
      <c r="I3" s="472"/>
      <c r="J3" s="472"/>
      <c r="K3" s="472"/>
      <c r="L3" s="60"/>
      <c r="M3" s="85"/>
    </row>
    <row r="4" spans="1:13" ht="18.75" customHeight="1" x14ac:dyDescent="0.2">
      <c r="A4" s="54"/>
      <c r="B4" s="55"/>
      <c r="C4" s="472"/>
      <c r="D4" s="472"/>
      <c r="E4" s="472"/>
      <c r="F4" s="472"/>
      <c r="G4" s="472"/>
      <c r="H4" s="472"/>
      <c r="I4" s="472"/>
      <c r="J4" s="472"/>
      <c r="K4" s="472"/>
      <c r="L4" s="57"/>
      <c r="M4" s="77"/>
    </row>
    <row r="5" spans="1:13" ht="19.5" customHeight="1" thickBot="1" x14ac:dyDescent="0.25">
      <c r="A5" s="54"/>
      <c r="B5" s="55"/>
      <c r="C5" s="93"/>
      <c r="D5" s="94"/>
      <c r="E5" s="95"/>
      <c r="F5" s="96"/>
      <c r="G5" s="94"/>
      <c r="H5" s="94"/>
      <c r="I5" s="97"/>
      <c r="J5" s="96"/>
      <c r="K5" s="98"/>
      <c r="L5" s="57"/>
      <c r="M5" s="77"/>
    </row>
    <row r="6" spans="1:13" ht="17.25" thickBot="1" x14ac:dyDescent="0.3">
      <c r="A6" s="54"/>
      <c r="B6" s="55"/>
      <c r="C6" s="468" t="s">
        <v>313</v>
      </c>
      <c r="D6" s="469"/>
      <c r="E6" s="469"/>
      <c r="F6" s="470"/>
      <c r="G6" s="99"/>
      <c r="H6" s="468" t="s">
        <v>314</v>
      </c>
      <c r="I6" s="469"/>
      <c r="J6" s="471"/>
      <c r="K6" s="470"/>
      <c r="L6" s="45"/>
      <c r="M6" s="78"/>
    </row>
    <row r="7" spans="1:13" s="32" customFormat="1" ht="17.25" thickBot="1" x14ac:dyDescent="0.3">
      <c r="A7" s="58"/>
      <c r="B7" s="148"/>
      <c r="C7" s="163" t="s">
        <v>315</v>
      </c>
      <c r="D7" s="164" t="s">
        <v>316</v>
      </c>
      <c r="E7" s="164" t="s">
        <v>317</v>
      </c>
      <c r="F7" s="165" t="s">
        <v>318</v>
      </c>
      <c r="G7" s="149"/>
      <c r="H7" s="163" t="s">
        <v>316</v>
      </c>
      <c r="I7" s="166" t="s">
        <v>317</v>
      </c>
      <c r="J7" s="167" t="s">
        <v>319</v>
      </c>
      <c r="K7" s="168" t="s">
        <v>320</v>
      </c>
      <c r="L7" s="150"/>
      <c r="M7" s="151"/>
    </row>
    <row r="8" spans="1:13" ht="15" x14ac:dyDescent="0.25">
      <c r="A8" s="54"/>
      <c r="B8" s="59">
        <f t="shared" ref="B8:B21" si="0">COUNTIF($D$8:$D$33,D8)</f>
        <v>1</v>
      </c>
      <c r="C8" s="358" t="s">
        <v>621</v>
      </c>
      <c r="D8" s="324" t="s">
        <v>598</v>
      </c>
      <c r="E8" s="330" t="s">
        <v>574</v>
      </c>
      <c r="F8" s="339">
        <v>5</v>
      </c>
      <c r="G8" s="335"/>
      <c r="H8" s="324" t="s">
        <v>545</v>
      </c>
      <c r="I8" s="330" t="s">
        <v>309</v>
      </c>
      <c r="J8" s="332">
        <v>1</v>
      </c>
      <c r="K8" s="145">
        <v>1</v>
      </c>
      <c r="L8" s="43"/>
      <c r="M8" s="79"/>
    </row>
    <row r="9" spans="1:13" ht="15" x14ac:dyDescent="0.25">
      <c r="A9" s="54"/>
      <c r="B9" s="59">
        <f t="shared" si="0"/>
        <v>1</v>
      </c>
      <c r="C9" s="358" t="s">
        <v>621</v>
      </c>
      <c r="D9" s="324" t="s">
        <v>588</v>
      </c>
      <c r="E9" s="330" t="s">
        <v>582</v>
      </c>
      <c r="F9" s="325">
        <f>2+2+1</f>
        <v>5</v>
      </c>
      <c r="G9" s="335"/>
      <c r="H9" s="324" t="s">
        <v>589</v>
      </c>
      <c r="I9" s="330" t="s">
        <v>309</v>
      </c>
      <c r="J9" s="332"/>
      <c r="K9" s="145">
        <v>1</v>
      </c>
      <c r="L9" s="43"/>
      <c r="M9" s="79"/>
    </row>
    <row r="10" spans="1:13" ht="15" x14ac:dyDescent="0.25">
      <c r="A10" s="54"/>
      <c r="B10" s="59">
        <f t="shared" si="0"/>
        <v>1</v>
      </c>
      <c r="C10" s="358" t="s">
        <v>621</v>
      </c>
      <c r="D10" s="324" t="s">
        <v>601</v>
      </c>
      <c r="E10" s="330" t="s">
        <v>582</v>
      </c>
      <c r="F10" s="325">
        <v>5</v>
      </c>
      <c r="G10" s="335"/>
      <c r="H10" s="324" t="s">
        <v>598</v>
      </c>
      <c r="I10" s="324" t="s">
        <v>574</v>
      </c>
      <c r="J10" s="332">
        <v>2</v>
      </c>
      <c r="K10" s="145"/>
      <c r="L10" s="43"/>
      <c r="M10" s="79"/>
    </row>
    <row r="11" spans="1:13" ht="14.25" x14ac:dyDescent="0.2">
      <c r="A11" s="54"/>
      <c r="B11" s="59">
        <f t="shared" si="0"/>
        <v>1</v>
      </c>
      <c r="C11" s="358" t="s">
        <v>622</v>
      </c>
      <c r="D11" s="324" t="s">
        <v>593</v>
      </c>
      <c r="E11" s="330" t="s">
        <v>7</v>
      </c>
      <c r="F11" s="325">
        <f>2+2</f>
        <v>4</v>
      </c>
      <c r="G11" s="335"/>
      <c r="H11" s="324" t="s">
        <v>608</v>
      </c>
      <c r="I11" s="324" t="s">
        <v>574</v>
      </c>
      <c r="J11" s="332">
        <v>2</v>
      </c>
      <c r="K11" s="145"/>
      <c r="L11" s="46"/>
      <c r="M11" s="80"/>
    </row>
    <row r="12" spans="1:13" ht="15" x14ac:dyDescent="0.25">
      <c r="A12" s="54"/>
      <c r="B12" s="59">
        <f t="shared" si="0"/>
        <v>1</v>
      </c>
      <c r="C12" s="358" t="s">
        <v>622</v>
      </c>
      <c r="D12" s="324" t="s">
        <v>545</v>
      </c>
      <c r="E12" s="330" t="s">
        <v>309</v>
      </c>
      <c r="F12" s="325">
        <v>4</v>
      </c>
      <c r="G12" s="335"/>
      <c r="H12" s="324" t="s">
        <v>595</v>
      </c>
      <c r="I12" s="324" t="s">
        <v>7</v>
      </c>
      <c r="J12" s="332">
        <v>1</v>
      </c>
      <c r="K12" s="145"/>
      <c r="L12" s="44"/>
      <c r="M12" s="81"/>
    </row>
    <row r="13" spans="1:13" ht="15" x14ac:dyDescent="0.25">
      <c r="A13" s="54"/>
      <c r="B13" s="59">
        <f t="shared" si="0"/>
        <v>1</v>
      </c>
      <c r="C13" s="358" t="s">
        <v>623</v>
      </c>
      <c r="D13" s="324" t="s">
        <v>590</v>
      </c>
      <c r="E13" s="330" t="s">
        <v>309</v>
      </c>
      <c r="F13" s="325">
        <f>1+2</f>
        <v>3</v>
      </c>
      <c r="G13" s="335"/>
      <c r="H13" s="324" t="s">
        <v>596</v>
      </c>
      <c r="I13" s="324" t="s">
        <v>7</v>
      </c>
      <c r="J13" s="332">
        <v>1</v>
      </c>
      <c r="K13" s="145"/>
      <c r="L13" s="43"/>
      <c r="M13" s="79"/>
    </row>
    <row r="14" spans="1:13" ht="15" x14ac:dyDescent="0.25">
      <c r="A14" s="54"/>
      <c r="B14" s="59">
        <f t="shared" si="0"/>
        <v>1</v>
      </c>
      <c r="C14" s="358" t="s">
        <v>623</v>
      </c>
      <c r="D14" s="324" t="s">
        <v>587</v>
      </c>
      <c r="E14" s="330" t="s">
        <v>582</v>
      </c>
      <c r="F14" s="325">
        <v>3</v>
      </c>
      <c r="G14" s="158"/>
      <c r="H14" s="324" t="s">
        <v>391</v>
      </c>
      <c r="I14" s="324" t="s">
        <v>574</v>
      </c>
      <c r="J14" s="332">
        <v>1</v>
      </c>
      <c r="K14" s="145"/>
      <c r="L14" s="44"/>
      <c r="M14" s="81"/>
    </row>
    <row r="15" spans="1:13" ht="15" x14ac:dyDescent="0.25">
      <c r="A15" s="54"/>
      <c r="B15" s="59">
        <f t="shared" si="0"/>
        <v>1</v>
      </c>
      <c r="C15" s="358" t="s">
        <v>624</v>
      </c>
      <c r="D15" s="324" t="s">
        <v>591</v>
      </c>
      <c r="E15" s="330" t="s">
        <v>309</v>
      </c>
      <c r="F15" s="325">
        <f>1+1</f>
        <v>2</v>
      </c>
      <c r="G15" s="158"/>
      <c r="H15" s="324" t="s">
        <v>616</v>
      </c>
      <c r="I15" s="324" t="s">
        <v>574</v>
      </c>
      <c r="J15" s="332">
        <v>1</v>
      </c>
      <c r="K15" s="145"/>
      <c r="L15" s="43"/>
      <c r="M15" s="79"/>
    </row>
    <row r="16" spans="1:13" ht="15" x14ac:dyDescent="0.25">
      <c r="A16" s="54"/>
      <c r="B16" s="59">
        <f t="shared" si="0"/>
        <v>1</v>
      </c>
      <c r="C16" s="358" t="s">
        <v>624</v>
      </c>
      <c r="D16" s="324" t="s">
        <v>589</v>
      </c>
      <c r="E16" s="330" t="s">
        <v>309</v>
      </c>
      <c r="F16" s="325">
        <v>2</v>
      </c>
      <c r="G16" s="100"/>
      <c r="H16" s="324" t="s">
        <v>620</v>
      </c>
      <c r="I16" s="324" t="s">
        <v>582</v>
      </c>
      <c r="J16" s="144">
        <v>1</v>
      </c>
      <c r="K16" s="145"/>
      <c r="L16" s="43"/>
      <c r="M16" s="79"/>
    </row>
    <row r="17" spans="1:13" ht="15" x14ac:dyDescent="0.25">
      <c r="A17" s="54"/>
      <c r="B17" s="59">
        <f t="shared" si="0"/>
        <v>1</v>
      </c>
      <c r="C17" s="358" t="s">
        <v>624</v>
      </c>
      <c r="D17" s="324" t="s">
        <v>586</v>
      </c>
      <c r="E17" s="330" t="s">
        <v>582</v>
      </c>
      <c r="F17" s="325">
        <v>2</v>
      </c>
      <c r="G17" s="100"/>
      <c r="H17" s="324" t="s">
        <v>323</v>
      </c>
      <c r="I17" s="324" t="s">
        <v>310</v>
      </c>
      <c r="J17" s="332">
        <v>1</v>
      </c>
      <c r="K17" s="145"/>
      <c r="L17" s="43"/>
      <c r="M17" s="79"/>
    </row>
    <row r="18" spans="1:13" ht="15" x14ac:dyDescent="0.25">
      <c r="A18" s="54"/>
      <c r="B18" s="59">
        <f t="shared" si="0"/>
        <v>1</v>
      </c>
      <c r="C18" s="358" t="s">
        <v>624</v>
      </c>
      <c r="D18" s="324" t="s">
        <v>585</v>
      </c>
      <c r="E18" s="330" t="s">
        <v>310</v>
      </c>
      <c r="F18" s="325">
        <v>2</v>
      </c>
      <c r="G18" s="100"/>
      <c r="H18" s="324" t="s">
        <v>592</v>
      </c>
      <c r="I18" s="324" t="s">
        <v>575</v>
      </c>
      <c r="J18" s="332">
        <v>1</v>
      </c>
      <c r="K18" s="145"/>
      <c r="L18" s="44"/>
      <c r="M18" s="81"/>
    </row>
    <row r="19" spans="1:13" ht="15" x14ac:dyDescent="0.25">
      <c r="A19" s="54"/>
      <c r="B19" s="59">
        <f t="shared" si="0"/>
        <v>1</v>
      </c>
      <c r="C19" s="358" t="s">
        <v>625</v>
      </c>
      <c r="D19" s="324" t="s">
        <v>606</v>
      </c>
      <c r="E19" s="330" t="s">
        <v>7</v>
      </c>
      <c r="F19" s="325">
        <v>1</v>
      </c>
      <c r="G19" s="100">
        <f t="shared" ref="G19:G29" si="1">COUNTIF($D$8:$D$33,H19)</f>
        <v>0</v>
      </c>
      <c r="H19" s="324" t="s">
        <v>615</v>
      </c>
      <c r="I19" s="324" t="s">
        <v>574</v>
      </c>
      <c r="J19" s="332">
        <v>1</v>
      </c>
      <c r="K19" s="145"/>
      <c r="L19" s="43"/>
      <c r="M19" s="79"/>
    </row>
    <row r="20" spans="1:13" ht="15" x14ac:dyDescent="0.25">
      <c r="A20" s="54"/>
      <c r="B20" s="59">
        <f t="shared" si="0"/>
        <v>1</v>
      </c>
      <c r="C20" s="358" t="s">
        <v>625</v>
      </c>
      <c r="D20" s="324" t="s">
        <v>594</v>
      </c>
      <c r="E20" s="330" t="s">
        <v>7</v>
      </c>
      <c r="F20" s="325">
        <v>1</v>
      </c>
      <c r="G20" s="100">
        <f t="shared" si="1"/>
        <v>0</v>
      </c>
      <c r="H20" s="101"/>
      <c r="I20" s="143"/>
      <c r="J20" s="144"/>
      <c r="K20" s="145"/>
      <c r="L20" s="44"/>
      <c r="M20" s="81"/>
    </row>
    <row r="21" spans="1:13" ht="15" x14ac:dyDescent="0.25">
      <c r="A21" s="54"/>
      <c r="B21" s="59">
        <f t="shared" si="0"/>
        <v>1</v>
      </c>
      <c r="C21" s="358" t="s">
        <v>625</v>
      </c>
      <c r="D21" s="324" t="s">
        <v>599</v>
      </c>
      <c r="E21" s="330" t="s">
        <v>574</v>
      </c>
      <c r="F21" s="325">
        <v>1</v>
      </c>
      <c r="G21" s="100">
        <f t="shared" si="1"/>
        <v>0</v>
      </c>
      <c r="H21" s="101"/>
      <c r="I21" s="143"/>
      <c r="J21" s="144"/>
      <c r="K21" s="145"/>
      <c r="L21" s="43"/>
      <c r="M21" s="79"/>
    </row>
    <row r="22" spans="1:13" ht="15" x14ac:dyDescent="0.25">
      <c r="A22" s="54"/>
      <c r="B22" s="59">
        <f>COUNTIF($D$8:$D$33,D22)</f>
        <v>1</v>
      </c>
      <c r="C22" s="358" t="s">
        <v>625</v>
      </c>
      <c r="D22" s="324" t="s">
        <v>617</v>
      </c>
      <c r="E22" s="330" t="s">
        <v>574</v>
      </c>
      <c r="F22" s="325">
        <v>1</v>
      </c>
      <c r="G22" s="100">
        <f t="shared" si="1"/>
        <v>0</v>
      </c>
      <c r="H22" s="101"/>
      <c r="I22" s="143"/>
      <c r="J22" s="144"/>
      <c r="K22" s="146"/>
      <c r="L22" s="43"/>
      <c r="M22" s="79"/>
    </row>
    <row r="23" spans="1:13" ht="15" x14ac:dyDescent="0.25">
      <c r="A23" s="54"/>
      <c r="B23" s="59">
        <f>COUNTIF($D$8:$D$33,D22)</f>
        <v>1</v>
      </c>
      <c r="C23" s="358" t="s">
        <v>625</v>
      </c>
      <c r="D23" s="324" t="s">
        <v>610</v>
      </c>
      <c r="E23" s="330" t="s">
        <v>574</v>
      </c>
      <c r="F23" s="325">
        <v>1</v>
      </c>
      <c r="G23" s="100">
        <f t="shared" si="1"/>
        <v>0</v>
      </c>
      <c r="H23" s="175"/>
      <c r="I23" s="174"/>
      <c r="J23" s="144"/>
      <c r="K23" s="147"/>
      <c r="L23" s="43"/>
      <c r="M23" s="79"/>
    </row>
    <row r="24" spans="1:13" ht="15" x14ac:dyDescent="0.25">
      <c r="A24" s="54"/>
      <c r="B24" s="59"/>
      <c r="C24" s="358" t="s">
        <v>625</v>
      </c>
      <c r="D24" s="324" t="s">
        <v>607</v>
      </c>
      <c r="E24" s="330" t="s">
        <v>309</v>
      </c>
      <c r="F24" s="325">
        <v>1</v>
      </c>
      <c r="G24" s="100"/>
      <c r="H24" s="175"/>
      <c r="I24" s="222"/>
      <c r="J24" s="144"/>
      <c r="K24" s="147"/>
      <c r="L24" s="43"/>
      <c r="M24" s="79"/>
    </row>
    <row r="25" spans="1:13" ht="15" x14ac:dyDescent="0.25">
      <c r="A25" s="54"/>
      <c r="B25" s="59"/>
      <c r="C25" s="358" t="s">
        <v>625</v>
      </c>
      <c r="D25" s="324" t="s">
        <v>605</v>
      </c>
      <c r="E25" s="330" t="s">
        <v>582</v>
      </c>
      <c r="F25" s="325">
        <v>1</v>
      </c>
      <c r="G25" s="100"/>
      <c r="H25" s="175"/>
      <c r="I25" s="222"/>
      <c r="J25" s="144"/>
      <c r="K25" s="147"/>
      <c r="L25" s="43"/>
      <c r="M25" s="79"/>
    </row>
    <row r="26" spans="1:13" ht="15" x14ac:dyDescent="0.25">
      <c r="A26" s="54"/>
      <c r="B26" s="59"/>
      <c r="C26" s="358" t="s">
        <v>625</v>
      </c>
      <c r="D26" s="324" t="s">
        <v>600</v>
      </c>
      <c r="E26" s="330" t="s">
        <v>582</v>
      </c>
      <c r="F26" s="325">
        <v>1</v>
      </c>
      <c r="G26" s="100"/>
      <c r="H26" s="175"/>
      <c r="I26" s="222"/>
      <c r="J26" s="144"/>
      <c r="K26" s="147"/>
      <c r="L26" s="43"/>
      <c r="M26" s="79"/>
    </row>
    <row r="27" spans="1:13" ht="15" x14ac:dyDescent="0.25">
      <c r="A27" s="54"/>
      <c r="B27" s="59">
        <f>COUNTIF($D$8:$D$33,D27)</f>
        <v>1</v>
      </c>
      <c r="C27" s="358" t="s">
        <v>625</v>
      </c>
      <c r="D27" s="324" t="s">
        <v>471</v>
      </c>
      <c r="E27" s="330" t="s">
        <v>575</v>
      </c>
      <c r="F27" s="325">
        <v>1</v>
      </c>
      <c r="G27" s="100">
        <f t="shared" si="1"/>
        <v>0</v>
      </c>
      <c r="H27" s="101"/>
      <c r="I27" s="143"/>
      <c r="J27" s="144"/>
      <c r="K27" s="147"/>
      <c r="L27" s="43"/>
      <c r="M27" s="79"/>
    </row>
    <row r="28" spans="1:13" ht="15" x14ac:dyDescent="0.25">
      <c r="A28" s="54"/>
      <c r="B28" s="59">
        <f>COUNTIF($D$8:$D$33,D28)</f>
        <v>0</v>
      </c>
      <c r="C28" s="358" t="s">
        <v>78</v>
      </c>
      <c r="D28" s="324"/>
      <c r="E28" s="330"/>
      <c r="F28" s="325"/>
      <c r="G28" s="100">
        <f t="shared" si="1"/>
        <v>0</v>
      </c>
      <c r="H28" s="101"/>
      <c r="I28" s="143"/>
      <c r="J28" s="144"/>
      <c r="K28" s="146"/>
      <c r="L28" s="44"/>
      <c r="M28" s="81"/>
    </row>
    <row r="29" spans="1:13" ht="15" x14ac:dyDescent="0.25">
      <c r="A29" s="54"/>
      <c r="B29" s="59">
        <f>COUNTIF($D$8:$D$33,D29)</f>
        <v>0</v>
      </c>
      <c r="C29" s="358" t="s">
        <v>81</v>
      </c>
      <c r="D29" s="324"/>
      <c r="E29" s="330"/>
      <c r="F29" s="325"/>
      <c r="G29" s="100">
        <f t="shared" si="1"/>
        <v>0</v>
      </c>
      <c r="H29" s="101"/>
      <c r="I29" s="143"/>
      <c r="J29" s="144"/>
      <c r="K29" s="147"/>
      <c r="L29" s="43"/>
      <c r="M29" s="79"/>
    </row>
    <row r="30" spans="1:13" ht="15" x14ac:dyDescent="0.25">
      <c r="A30" s="54"/>
      <c r="B30" s="59"/>
      <c r="C30" s="358" t="s">
        <v>83</v>
      </c>
      <c r="D30" s="208"/>
      <c r="E30" s="143"/>
      <c r="F30" s="210"/>
      <c r="G30" s="100"/>
      <c r="H30" s="211"/>
      <c r="I30" s="209"/>
      <c r="J30" s="212"/>
      <c r="K30" s="213"/>
      <c r="L30" s="43"/>
      <c r="M30" s="79"/>
    </row>
    <row r="31" spans="1:13" ht="15" x14ac:dyDescent="0.25">
      <c r="A31" s="54"/>
      <c r="B31" s="59"/>
      <c r="C31" s="358" t="s">
        <v>85</v>
      </c>
      <c r="D31" s="208"/>
      <c r="E31" s="209"/>
      <c r="F31" s="210"/>
      <c r="G31" s="100"/>
      <c r="H31" s="211"/>
      <c r="I31" s="209"/>
      <c r="J31" s="212"/>
      <c r="K31" s="213"/>
      <c r="L31" s="43"/>
      <c r="M31" s="79"/>
    </row>
    <row r="32" spans="1:13" ht="15" x14ac:dyDescent="0.25">
      <c r="A32" s="54"/>
      <c r="B32" s="59"/>
      <c r="C32" s="358" t="s">
        <v>88</v>
      </c>
      <c r="D32" s="208"/>
      <c r="E32" s="209"/>
      <c r="F32" s="210"/>
      <c r="G32" s="100"/>
      <c r="H32" s="211"/>
      <c r="I32" s="209"/>
      <c r="J32" s="212"/>
      <c r="K32" s="213"/>
      <c r="L32" s="43"/>
      <c r="M32" s="79"/>
    </row>
    <row r="33" spans="1:13" ht="15.75" thickBot="1" x14ac:dyDescent="0.3">
      <c r="A33" s="54"/>
      <c r="B33" s="59"/>
      <c r="C33" s="359" t="s">
        <v>90</v>
      </c>
      <c r="D33" s="176"/>
      <c r="E33" s="177"/>
      <c r="F33" s="133"/>
      <c r="G33" s="100"/>
      <c r="H33" s="316"/>
      <c r="I33" s="177"/>
      <c r="J33" s="317"/>
      <c r="K33" s="318"/>
      <c r="L33" s="43"/>
      <c r="M33" s="79"/>
    </row>
    <row r="34" spans="1:13" ht="12.75" x14ac:dyDescent="0.2">
      <c r="A34" s="54"/>
      <c r="B34" s="55"/>
      <c r="C34" s="56"/>
      <c r="D34" s="62" t="e">
        <v>#REF!</v>
      </c>
      <c r="E34" s="131" t="s">
        <v>558</v>
      </c>
      <c r="F34" s="132">
        <f>SUM(F8:F33)</f>
        <v>46</v>
      </c>
      <c r="G34" s="63" t="e">
        <f>F34-D34</f>
        <v>#REF!</v>
      </c>
      <c r="H34" s="61"/>
      <c r="I34" s="64"/>
      <c r="J34" s="65"/>
      <c r="K34" s="60"/>
      <c r="L34" s="60"/>
      <c r="M34" s="82"/>
    </row>
    <row r="35" spans="1:13" ht="15" customHeight="1" thickBot="1" x14ac:dyDescent="0.25">
      <c r="A35" s="66"/>
      <c r="B35" s="67"/>
      <c r="C35" s="68"/>
      <c r="D35" s="67"/>
      <c r="E35" s="69"/>
      <c r="F35" s="70"/>
      <c r="G35" s="67"/>
      <c r="H35" s="71"/>
      <c r="I35" s="72"/>
      <c r="J35" s="73"/>
      <c r="K35" s="74"/>
      <c r="L35" s="75"/>
      <c r="M35" s="83"/>
    </row>
    <row r="36" spans="1:13" ht="12.75" hidden="1" x14ac:dyDescent="0.2">
      <c r="A36" s="31"/>
      <c r="B36" s="36"/>
      <c r="C36" s="37"/>
      <c r="D36" s="36"/>
      <c r="E36" s="38"/>
      <c r="F36" s="39"/>
      <c r="G36" s="36"/>
    </row>
    <row r="37" spans="1:13" ht="12.75" hidden="1" x14ac:dyDescent="0.2"/>
    <row r="38" spans="1:13" ht="12.75" hidden="1" x14ac:dyDescent="0.2"/>
    <row r="39" spans="1:13" ht="12.75" hidden="1" x14ac:dyDescent="0.2"/>
    <row r="40" spans="1:13" ht="12.75" hidden="1" x14ac:dyDescent="0.2"/>
    <row r="41" spans="1:13" ht="12.75" hidden="1" x14ac:dyDescent="0.2"/>
    <row r="42" spans="1:13" ht="12.75" hidden="1" x14ac:dyDescent="0.2"/>
    <row r="43" spans="1:13" ht="12.75" hidden="1" x14ac:dyDescent="0.2"/>
    <row r="44" spans="1:13" ht="12.75" hidden="1" x14ac:dyDescent="0.2"/>
    <row r="45" spans="1:13" ht="12.75" hidden="1" x14ac:dyDescent="0.2"/>
    <row r="46" spans="1:13" ht="12.75" hidden="1" x14ac:dyDescent="0.2"/>
    <row r="47" spans="1:13" ht="12.75" hidden="1" x14ac:dyDescent="0.2"/>
    <row r="48" spans="1:13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spans="4:5" ht="12.75" hidden="1" x14ac:dyDescent="0.2"/>
    <row r="66" spans="4:5" ht="12.75" hidden="1" x14ac:dyDescent="0.2"/>
    <row r="67" spans="4:5" ht="12.75" hidden="1" x14ac:dyDescent="0.2"/>
    <row r="68" spans="4:5" ht="12.75" hidden="1" x14ac:dyDescent="0.2">
      <c r="D68" s="27" t="s">
        <v>340</v>
      </c>
      <c r="E68" s="27" t="s">
        <v>341</v>
      </c>
    </row>
    <row r="69" spans="4:5" ht="12.75" hidden="1" x14ac:dyDescent="0.2">
      <c r="D69" s="28" t="s">
        <v>334</v>
      </c>
      <c r="E69" s="28" t="s">
        <v>328</v>
      </c>
    </row>
    <row r="70" spans="4:5" ht="12.75" hidden="1" x14ac:dyDescent="0.2">
      <c r="D70" s="28" t="s">
        <v>342</v>
      </c>
      <c r="E70" s="28" t="s">
        <v>343</v>
      </c>
    </row>
    <row r="71" spans="4:5" ht="12.75" hidden="1" x14ac:dyDescent="0.2">
      <c r="D71" s="28" t="s">
        <v>344</v>
      </c>
      <c r="E71" s="28" t="s">
        <v>345</v>
      </c>
    </row>
    <row r="72" spans="4:5" ht="12.75" hidden="1" x14ac:dyDescent="0.2">
      <c r="D72" s="28" t="s">
        <v>332</v>
      </c>
      <c r="E72" s="28" t="s">
        <v>312</v>
      </c>
    </row>
    <row r="73" spans="4:5" ht="12.75" hidden="1" x14ac:dyDescent="0.2">
      <c r="D73" s="28" t="s">
        <v>346</v>
      </c>
      <c r="E73" s="28" t="s">
        <v>345</v>
      </c>
    </row>
    <row r="74" spans="4:5" ht="12.75" hidden="1" x14ac:dyDescent="0.2">
      <c r="D74" s="28" t="s">
        <v>347</v>
      </c>
      <c r="E74" s="28" t="s">
        <v>311</v>
      </c>
    </row>
    <row r="75" spans="4:5" ht="12.75" hidden="1" x14ac:dyDescent="0.2">
      <c r="D75" s="28" t="s">
        <v>331</v>
      </c>
      <c r="E75" s="28" t="s">
        <v>7</v>
      </c>
    </row>
    <row r="76" spans="4:5" ht="12.75" hidden="1" x14ac:dyDescent="0.2">
      <c r="D76" s="28" t="s">
        <v>348</v>
      </c>
      <c r="E76" s="28" t="s">
        <v>349</v>
      </c>
    </row>
    <row r="77" spans="4:5" ht="12.75" hidden="1" x14ac:dyDescent="0.2">
      <c r="D77" s="28" t="s">
        <v>350</v>
      </c>
      <c r="E77" s="28" t="s">
        <v>328</v>
      </c>
    </row>
    <row r="78" spans="4:5" ht="12.75" hidden="1" x14ac:dyDescent="0.2">
      <c r="D78" s="28" t="s">
        <v>351</v>
      </c>
      <c r="E78" s="28" t="s">
        <v>352</v>
      </c>
    </row>
    <row r="79" spans="4:5" ht="12.75" hidden="1" x14ac:dyDescent="0.2">
      <c r="D79" s="28" t="s">
        <v>353</v>
      </c>
      <c r="E79" s="28" t="s">
        <v>352</v>
      </c>
    </row>
    <row r="80" spans="4:5" ht="12.75" hidden="1" x14ac:dyDescent="0.2">
      <c r="D80" s="28" t="s">
        <v>354</v>
      </c>
      <c r="E80" s="28" t="s">
        <v>352</v>
      </c>
    </row>
    <row r="81" spans="4:5" ht="12.75" hidden="1" x14ac:dyDescent="0.2">
      <c r="D81" s="28" t="s">
        <v>355</v>
      </c>
      <c r="E81" s="28" t="s">
        <v>309</v>
      </c>
    </row>
    <row r="82" spans="4:5" ht="12.75" hidden="1" x14ac:dyDescent="0.2">
      <c r="D82" s="28" t="s">
        <v>356</v>
      </c>
      <c r="E82" s="28" t="s">
        <v>352</v>
      </c>
    </row>
    <row r="83" spans="4:5" ht="12.75" hidden="1" x14ac:dyDescent="0.2">
      <c r="D83" s="28" t="s">
        <v>357</v>
      </c>
      <c r="E83" s="28" t="s">
        <v>7</v>
      </c>
    </row>
    <row r="84" spans="4:5" ht="12.75" hidden="1" x14ac:dyDescent="0.2">
      <c r="D84" s="28" t="s">
        <v>358</v>
      </c>
      <c r="E84" s="28" t="s">
        <v>343</v>
      </c>
    </row>
    <row r="85" spans="4:5" ht="12.75" hidden="1" x14ac:dyDescent="0.2">
      <c r="D85" s="28" t="s">
        <v>359</v>
      </c>
      <c r="E85" s="28" t="s">
        <v>310</v>
      </c>
    </row>
    <row r="86" spans="4:5" ht="12.75" hidden="1" x14ac:dyDescent="0.2">
      <c r="D86" s="28" t="s">
        <v>360</v>
      </c>
      <c r="E86" s="28" t="s">
        <v>8</v>
      </c>
    </row>
    <row r="87" spans="4:5" ht="12.75" hidden="1" x14ac:dyDescent="0.2">
      <c r="D87" s="28" t="s">
        <v>361</v>
      </c>
      <c r="E87" s="28" t="s">
        <v>343</v>
      </c>
    </row>
    <row r="88" spans="4:5" ht="12.75" hidden="1" x14ac:dyDescent="0.2">
      <c r="D88" s="28" t="s">
        <v>362</v>
      </c>
      <c r="E88" s="28" t="s">
        <v>328</v>
      </c>
    </row>
    <row r="89" spans="4:5" ht="12.75" hidden="1" x14ac:dyDescent="0.2">
      <c r="D89" s="28" t="s">
        <v>363</v>
      </c>
      <c r="E89" s="28" t="s">
        <v>349</v>
      </c>
    </row>
    <row r="90" spans="4:5" ht="12.75" hidden="1" x14ac:dyDescent="0.2">
      <c r="D90" s="28" t="s">
        <v>364</v>
      </c>
      <c r="E90" s="28" t="s">
        <v>7</v>
      </c>
    </row>
    <row r="91" spans="4:5" ht="12.75" hidden="1" x14ac:dyDescent="0.2">
      <c r="D91" s="28" t="s">
        <v>325</v>
      </c>
      <c r="E91" s="28" t="s">
        <v>8</v>
      </c>
    </row>
    <row r="92" spans="4:5" ht="12.75" hidden="1" x14ac:dyDescent="0.2">
      <c r="D92" s="28" t="s">
        <v>365</v>
      </c>
      <c r="E92" s="28" t="s">
        <v>328</v>
      </c>
    </row>
    <row r="93" spans="4:5" ht="12.75" hidden="1" x14ac:dyDescent="0.2">
      <c r="D93" s="28" t="s">
        <v>366</v>
      </c>
      <c r="E93" s="28" t="s">
        <v>8</v>
      </c>
    </row>
    <row r="94" spans="4:5" ht="12.75" hidden="1" x14ac:dyDescent="0.2">
      <c r="D94" s="28" t="s">
        <v>339</v>
      </c>
      <c r="E94" s="28" t="s">
        <v>8</v>
      </c>
    </row>
    <row r="95" spans="4:5" ht="12.75" hidden="1" x14ac:dyDescent="0.2">
      <c r="D95" s="28" t="s">
        <v>367</v>
      </c>
      <c r="E95" s="28" t="s">
        <v>345</v>
      </c>
    </row>
    <row r="96" spans="4:5" ht="12.75" hidden="1" x14ac:dyDescent="0.2">
      <c r="D96" s="28" t="s">
        <v>368</v>
      </c>
      <c r="E96" s="28" t="s">
        <v>310</v>
      </c>
    </row>
    <row r="97" spans="4:5" ht="12.75" hidden="1" x14ac:dyDescent="0.2">
      <c r="D97" s="28" t="s">
        <v>369</v>
      </c>
      <c r="E97" s="28" t="s">
        <v>8</v>
      </c>
    </row>
    <row r="98" spans="4:5" ht="12.75" hidden="1" x14ac:dyDescent="0.2">
      <c r="D98" s="28" t="s">
        <v>370</v>
      </c>
      <c r="E98" s="28" t="s">
        <v>7</v>
      </c>
    </row>
    <row r="99" spans="4:5" ht="12.75" hidden="1" x14ac:dyDescent="0.2">
      <c r="D99" s="28" t="s">
        <v>326</v>
      </c>
      <c r="E99" s="28" t="s">
        <v>311</v>
      </c>
    </row>
    <row r="100" spans="4:5" ht="12.75" hidden="1" x14ac:dyDescent="0.2">
      <c r="D100" s="28" t="s">
        <v>371</v>
      </c>
      <c r="E100" s="28" t="s">
        <v>310</v>
      </c>
    </row>
    <row r="101" spans="4:5" ht="12.75" hidden="1" x14ac:dyDescent="0.2">
      <c r="D101" s="28" t="s">
        <v>372</v>
      </c>
      <c r="E101" s="28" t="s">
        <v>328</v>
      </c>
    </row>
    <row r="102" spans="4:5" ht="12.75" hidden="1" x14ac:dyDescent="0.2">
      <c r="D102" s="28" t="s">
        <v>373</v>
      </c>
      <c r="E102" s="28" t="s">
        <v>311</v>
      </c>
    </row>
    <row r="103" spans="4:5" ht="12.75" hidden="1" x14ac:dyDescent="0.2">
      <c r="D103" s="28" t="s">
        <v>374</v>
      </c>
      <c r="E103" s="28" t="s">
        <v>311</v>
      </c>
    </row>
    <row r="104" spans="4:5" ht="12.75" hidden="1" x14ac:dyDescent="0.2">
      <c r="D104" s="28" t="s">
        <v>375</v>
      </c>
      <c r="E104" s="28" t="s">
        <v>343</v>
      </c>
    </row>
    <row r="105" spans="4:5" ht="12.75" hidden="1" x14ac:dyDescent="0.2">
      <c r="D105" s="28" t="s">
        <v>376</v>
      </c>
      <c r="E105" s="28" t="s">
        <v>7</v>
      </c>
    </row>
    <row r="106" spans="4:5" ht="12.75" hidden="1" x14ac:dyDescent="0.2">
      <c r="D106" s="28" t="s">
        <v>377</v>
      </c>
      <c r="E106" s="28" t="s">
        <v>352</v>
      </c>
    </row>
    <row r="107" spans="4:5" ht="12.75" hidden="1" x14ac:dyDescent="0.2">
      <c r="D107" s="28" t="s">
        <v>329</v>
      </c>
      <c r="E107" s="28" t="s">
        <v>311</v>
      </c>
    </row>
    <row r="108" spans="4:5" ht="12.75" hidden="1" x14ac:dyDescent="0.2">
      <c r="D108" s="28" t="s">
        <v>378</v>
      </c>
      <c r="E108" s="28" t="s">
        <v>312</v>
      </c>
    </row>
    <row r="109" spans="4:5" ht="12.75" hidden="1" x14ac:dyDescent="0.2">
      <c r="D109" s="28" t="s">
        <v>379</v>
      </c>
      <c r="E109" s="28" t="s">
        <v>312</v>
      </c>
    </row>
    <row r="110" spans="4:5" ht="12.75" hidden="1" x14ac:dyDescent="0.2">
      <c r="D110" s="28" t="s">
        <v>380</v>
      </c>
      <c r="E110" s="28" t="s">
        <v>343</v>
      </c>
    </row>
    <row r="111" spans="4:5" ht="12.75" hidden="1" x14ac:dyDescent="0.2">
      <c r="D111" s="28" t="s">
        <v>381</v>
      </c>
      <c r="E111" s="28" t="s">
        <v>7</v>
      </c>
    </row>
    <row r="112" spans="4:5" ht="12.75" hidden="1" x14ac:dyDescent="0.2">
      <c r="D112" s="28" t="s">
        <v>382</v>
      </c>
      <c r="E112" s="28" t="s">
        <v>312</v>
      </c>
    </row>
    <row r="113" spans="4:5" ht="12.75" hidden="1" x14ac:dyDescent="0.2">
      <c r="D113" s="28" t="s">
        <v>327</v>
      </c>
      <c r="E113" s="28" t="s">
        <v>328</v>
      </c>
    </row>
    <row r="114" spans="4:5" ht="12.75" hidden="1" x14ac:dyDescent="0.2">
      <c r="D114" s="28" t="s">
        <v>383</v>
      </c>
      <c r="E114" s="28" t="s">
        <v>345</v>
      </c>
    </row>
    <row r="115" spans="4:5" ht="12.75" hidden="1" x14ac:dyDescent="0.2">
      <c r="D115" s="28" t="s">
        <v>384</v>
      </c>
      <c r="E115" s="28" t="s">
        <v>311</v>
      </c>
    </row>
    <row r="116" spans="4:5" ht="12.75" hidden="1" x14ac:dyDescent="0.2">
      <c r="D116" s="28" t="s">
        <v>385</v>
      </c>
      <c r="E116" s="28" t="s">
        <v>310</v>
      </c>
    </row>
    <row r="117" spans="4:5" ht="12.75" hidden="1" x14ac:dyDescent="0.2">
      <c r="D117" s="28" t="s">
        <v>386</v>
      </c>
      <c r="E117" s="28" t="s">
        <v>7</v>
      </c>
    </row>
    <row r="118" spans="4:5" ht="12.75" hidden="1" x14ac:dyDescent="0.2">
      <c r="D118" s="28" t="s">
        <v>387</v>
      </c>
      <c r="E118" s="28" t="s">
        <v>345</v>
      </c>
    </row>
    <row r="119" spans="4:5" ht="12.75" hidden="1" x14ac:dyDescent="0.2">
      <c r="D119" s="28" t="s">
        <v>388</v>
      </c>
      <c r="E119" s="28" t="s">
        <v>343</v>
      </c>
    </row>
    <row r="120" spans="4:5" ht="12.75" hidden="1" x14ac:dyDescent="0.2">
      <c r="D120" s="28" t="s">
        <v>389</v>
      </c>
      <c r="E120" s="28" t="s">
        <v>349</v>
      </c>
    </row>
    <row r="121" spans="4:5" ht="12.75" hidden="1" x14ac:dyDescent="0.2">
      <c r="D121" s="28" t="s">
        <v>390</v>
      </c>
      <c r="E121" s="28" t="s">
        <v>328</v>
      </c>
    </row>
    <row r="122" spans="4:5" ht="12.75" hidden="1" x14ac:dyDescent="0.2">
      <c r="D122" s="28" t="s">
        <v>391</v>
      </c>
      <c r="E122" s="28" t="s">
        <v>8</v>
      </c>
    </row>
    <row r="123" spans="4:5" ht="12.75" hidden="1" x14ac:dyDescent="0.2">
      <c r="D123" s="28" t="s">
        <v>392</v>
      </c>
      <c r="E123" s="28" t="s">
        <v>328</v>
      </c>
    </row>
    <row r="124" spans="4:5" ht="12.75" hidden="1" x14ac:dyDescent="0.2">
      <c r="D124" s="28" t="s">
        <v>393</v>
      </c>
      <c r="E124" s="28" t="s">
        <v>312</v>
      </c>
    </row>
    <row r="125" spans="4:5" ht="12.75" hidden="1" x14ac:dyDescent="0.2">
      <c r="D125" s="28" t="s">
        <v>394</v>
      </c>
      <c r="E125" s="28" t="s">
        <v>310</v>
      </c>
    </row>
    <row r="126" spans="4:5" ht="12.75" hidden="1" x14ac:dyDescent="0.2">
      <c r="D126" s="28" t="s">
        <v>395</v>
      </c>
      <c r="E126" s="28" t="s">
        <v>328</v>
      </c>
    </row>
    <row r="127" spans="4:5" ht="12.75" hidden="1" x14ac:dyDescent="0.2">
      <c r="D127" s="28" t="s">
        <v>396</v>
      </c>
      <c r="E127" s="28" t="s">
        <v>7</v>
      </c>
    </row>
    <row r="128" spans="4:5" ht="12.75" hidden="1" x14ac:dyDescent="0.2">
      <c r="D128" s="28" t="s">
        <v>397</v>
      </c>
      <c r="E128" s="28" t="s">
        <v>328</v>
      </c>
    </row>
    <row r="129" spans="4:5" ht="12.75" hidden="1" x14ac:dyDescent="0.2">
      <c r="D129" s="28" t="s">
        <v>330</v>
      </c>
      <c r="E129" s="28" t="s">
        <v>310</v>
      </c>
    </row>
    <row r="130" spans="4:5" ht="12.75" hidden="1" x14ac:dyDescent="0.2">
      <c r="D130" s="28" t="s">
        <v>398</v>
      </c>
      <c r="E130" s="28" t="s">
        <v>352</v>
      </c>
    </row>
    <row r="131" spans="4:5" ht="12.75" hidden="1" x14ac:dyDescent="0.2">
      <c r="D131" s="28" t="s">
        <v>399</v>
      </c>
      <c r="E131" s="28" t="s">
        <v>343</v>
      </c>
    </row>
    <row r="132" spans="4:5" ht="12.75" hidden="1" x14ac:dyDescent="0.2">
      <c r="D132" s="28" t="s">
        <v>400</v>
      </c>
      <c r="E132" s="28" t="s">
        <v>345</v>
      </c>
    </row>
    <row r="133" spans="4:5" ht="12.75" hidden="1" x14ac:dyDescent="0.2">
      <c r="D133" s="28" t="s">
        <v>401</v>
      </c>
      <c r="E133" s="28" t="s">
        <v>349</v>
      </c>
    </row>
    <row r="134" spans="4:5" ht="12.75" hidden="1" x14ac:dyDescent="0.2">
      <c r="D134" s="28" t="s">
        <v>402</v>
      </c>
      <c r="E134" s="28" t="s">
        <v>309</v>
      </c>
    </row>
    <row r="135" spans="4:5" ht="12.75" hidden="1" x14ac:dyDescent="0.2">
      <c r="D135" s="28" t="s">
        <v>403</v>
      </c>
      <c r="E135" s="28" t="s">
        <v>343</v>
      </c>
    </row>
    <row r="136" spans="4:5" ht="12.75" hidden="1" x14ac:dyDescent="0.2">
      <c r="D136" s="28" t="s">
        <v>404</v>
      </c>
      <c r="E136" s="28" t="s">
        <v>345</v>
      </c>
    </row>
    <row r="137" spans="4:5" ht="12.75" hidden="1" x14ac:dyDescent="0.2">
      <c r="D137" s="28" t="s">
        <v>333</v>
      </c>
      <c r="E137" s="28" t="s">
        <v>328</v>
      </c>
    </row>
    <row r="138" spans="4:5" ht="12.75" hidden="1" x14ac:dyDescent="0.2">
      <c r="D138" s="28" t="s">
        <v>405</v>
      </c>
      <c r="E138" s="28" t="s">
        <v>310</v>
      </c>
    </row>
    <row r="139" spans="4:5" ht="12.75" hidden="1" x14ac:dyDescent="0.2">
      <c r="D139" s="28" t="s">
        <v>406</v>
      </c>
      <c r="E139" s="28" t="s">
        <v>312</v>
      </c>
    </row>
    <row r="140" spans="4:5" ht="12.75" hidden="1" x14ac:dyDescent="0.2">
      <c r="D140" s="28" t="s">
        <v>407</v>
      </c>
      <c r="E140" s="28" t="s">
        <v>345</v>
      </c>
    </row>
    <row r="141" spans="4:5" ht="12.75" hidden="1" x14ac:dyDescent="0.2">
      <c r="D141" s="28" t="s">
        <v>408</v>
      </c>
      <c r="E141" s="28" t="s">
        <v>328</v>
      </c>
    </row>
    <row r="142" spans="4:5" ht="12.75" hidden="1" x14ac:dyDescent="0.2">
      <c r="D142" s="28" t="s">
        <v>409</v>
      </c>
      <c r="E142" s="28" t="s">
        <v>311</v>
      </c>
    </row>
    <row r="143" spans="4:5" ht="12.75" hidden="1" x14ac:dyDescent="0.2">
      <c r="D143" s="28" t="s">
        <v>410</v>
      </c>
      <c r="E143" s="28" t="s">
        <v>345</v>
      </c>
    </row>
    <row r="144" spans="4:5" ht="12.75" hidden="1" x14ac:dyDescent="0.2">
      <c r="D144" s="28" t="s">
        <v>411</v>
      </c>
      <c r="E144" s="28" t="s">
        <v>311</v>
      </c>
    </row>
    <row r="145" spans="4:5" ht="12.75" hidden="1" x14ac:dyDescent="0.2">
      <c r="D145" s="28" t="s">
        <v>412</v>
      </c>
      <c r="E145" s="28" t="s">
        <v>309</v>
      </c>
    </row>
    <row r="146" spans="4:5" ht="12.75" hidden="1" x14ac:dyDescent="0.2">
      <c r="D146" s="28" t="s">
        <v>413</v>
      </c>
      <c r="E146" s="28" t="s">
        <v>311</v>
      </c>
    </row>
    <row r="147" spans="4:5" ht="12.75" hidden="1" x14ac:dyDescent="0.2">
      <c r="D147" s="28" t="s">
        <v>414</v>
      </c>
      <c r="E147" s="28" t="s">
        <v>7</v>
      </c>
    </row>
    <row r="148" spans="4:5" ht="12.75" hidden="1" x14ac:dyDescent="0.2">
      <c r="D148" s="28" t="s">
        <v>415</v>
      </c>
      <c r="E148" s="28" t="s">
        <v>309</v>
      </c>
    </row>
    <row r="149" spans="4:5" ht="12.75" hidden="1" x14ac:dyDescent="0.2">
      <c r="D149" s="28" t="s">
        <v>338</v>
      </c>
      <c r="E149" s="28" t="s">
        <v>312</v>
      </c>
    </row>
    <row r="150" spans="4:5" ht="12.75" hidden="1" x14ac:dyDescent="0.2">
      <c r="D150" s="28" t="s">
        <v>416</v>
      </c>
      <c r="E150" s="28" t="s">
        <v>311</v>
      </c>
    </row>
    <row r="151" spans="4:5" ht="12.75" hidden="1" x14ac:dyDescent="0.2">
      <c r="D151" s="28" t="s">
        <v>417</v>
      </c>
      <c r="E151" s="28" t="s">
        <v>345</v>
      </c>
    </row>
    <row r="152" spans="4:5" ht="12.75" hidden="1" x14ac:dyDescent="0.2">
      <c r="D152" s="28" t="s">
        <v>418</v>
      </c>
      <c r="E152" s="28" t="s">
        <v>310</v>
      </c>
    </row>
    <row r="153" spans="4:5" ht="12.75" hidden="1" x14ac:dyDescent="0.2">
      <c r="D153" s="28" t="s">
        <v>419</v>
      </c>
      <c r="E153" s="28" t="s">
        <v>7</v>
      </c>
    </row>
    <row r="154" spans="4:5" ht="12.75" hidden="1" x14ac:dyDescent="0.2">
      <c r="D154" s="28" t="s">
        <v>420</v>
      </c>
      <c r="E154" s="28" t="s">
        <v>343</v>
      </c>
    </row>
    <row r="155" spans="4:5" ht="12.75" hidden="1" x14ac:dyDescent="0.2">
      <c r="D155" s="28" t="s">
        <v>421</v>
      </c>
      <c r="E155" s="28" t="s">
        <v>312</v>
      </c>
    </row>
    <row r="156" spans="4:5" ht="12.75" hidden="1" x14ac:dyDescent="0.2">
      <c r="D156" s="28" t="s">
        <v>422</v>
      </c>
      <c r="E156" s="28" t="s">
        <v>310</v>
      </c>
    </row>
    <row r="157" spans="4:5" ht="12.75" hidden="1" x14ac:dyDescent="0.2">
      <c r="D157" s="28" t="s">
        <v>423</v>
      </c>
      <c r="E157" s="28" t="s">
        <v>312</v>
      </c>
    </row>
    <row r="158" spans="4:5" ht="12.75" hidden="1" x14ac:dyDescent="0.2">
      <c r="D158" s="28" t="s">
        <v>424</v>
      </c>
      <c r="E158" s="28" t="s">
        <v>349</v>
      </c>
    </row>
    <row r="159" spans="4:5" ht="12.75" hidden="1" x14ac:dyDescent="0.2">
      <c r="D159" s="28" t="s">
        <v>335</v>
      </c>
      <c r="E159" s="28" t="s">
        <v>312</v>
      </c>
    </row>
    <row r="160" spans="4:5" ht="12.75" hidden="1" x14ac:dyDescent="0.2">
      <c r="D160" s="28" t="s">
        <v>425</v>
      </c>
      <c r="E160" s="28" t="s">
        <v>312</v>
      </c>
    </row>
    <row r="161" spans="4:5" ht="12.75" hidden="1" x14ac:dyDescent="0.2">
      <c r="D161" s="28" t="s">
        <v>426</v>
      </c>
      <c r="E161" s="28" t="s">
        <v>311</v>
      </c>
    </row>
    <row r="162" spans="4:5" ht="12.75" hidden="1" x14ac:dyDescent="0.2">
      <c r="D162" s="28" t="s">
        <v>427</v>
      </c>
      <c r="E162" s="28" t="s">
        <v>328</v>
      </c>
    </row>
    <row r="163" spans="4:5" ht="12.75" hidden="1" x14ac:dyDescent="0.2">
      <c r="D163" s="28" t="s">
        <v>428</v>
      </c>
      <c r="E163" s="28" t="s">
        <v>345</v>
      </c>
    </row>
    <row r="164" spans="4:5" ht="12.75" hidden="1" x14ac:dyDescent="0.2">
      <c r="D164" s="28" t="s">
        <v>429</v>
      </c>
      <c r="E164" s="28" t="s">
        <v>345</v>
      </c>
    </row>
    <row r="165" spans="4:5" ht="12.75" hidden="1" x14ac:dyDescent="0.2">
      <c r="D165" s="28" t="s">
        <v>430</v>
      </c>
      <c r="E165" s="28" t="s">
        <v>310</v>
      </c>
    </row>
    <row r="166" spans="4:5" ht="12.75" hidden="1" x14ac:dyDescent="0.2">
      <c r="D166" s="28" t="s">
        <v>431</v>
      </c>
      <c r="E166" s="28" t="s">
        <v>310</v>
      </c>
    </row>
    <row r="167" spans="4:5" ht="12.75" hidden="1" x14ac:dyDescent="0.2">
      <c r="D167" s="28" t="s">
        <v>432</v>
      </c>
      <c r="E167" s="28" t="s">
        <v>328</v>
      </c>
    </row>
    <row r="168" spans="4:5" ht="12.75" hidden="1" x14ac:dyDescent="0.2">
      <c r="D168" s="28" t="s">
        <v>433</v>
      </c>
      <c r="E168" s="28" t="s">
        <v>311</v>
      </c>
    </row>
    <row r="169" spans="4:5" ht="12.75" hidden="1" x14ac:dyDescent="0.2">
      <c r="D169" s="28" t="s">
        <v>434</v>
      </c>
      <c r="E169" s="28" t="s">
        <v>8</v>
      </c>
    </row>
    <row r="170" spans="4:5" ht="12.75" hidden="1" x14ac:dyDescent="0.2">
      <c r="D170" s="28" t="s">
        <v>435</v>
      </c>
      <c r="E170" s="28" t="s">
        <v>345</v>
      </c>
    </row>
    <row r="171" spans="4:5" ht="12.75" hidden="1" x14ac:dyDescent="0.2">
      <c r="D171" s="28" t="s">
        <v>436</v>
      </c>
      <c r="E171" s="28" t="s">
        <v>349</v>
      </c>
    </row>
    <row r="172" spans="4:5" ht="12.75" hidden="1" x14ac:dyDescent="0.2">
      <c r="D172" s="28" t="s">
        <v>437</v>
      </c>
      <c r="E172" s="28" t="s">
        <v>343</v>
      </c>
    </row>
    <row r="173" spans="4:5" ht="12.75" hidden="1" x14ac:dyDescent="0.2">
      <c r="D173" s="28" t="s">
        <v>438</v>
      </c>
      <c r="E173" s="28" t="s">
        <v>343</v>
      </c>
    </row>
    <row r="174" spans="4:5" ht="12.75" hidden="1" x14ac:dyDescent="0.2">
      <c r="D174" s="28" t="s">
        <v>439</v>
      </c>
      <c r="E174" s="28" t="s">
        <v>310</v>
      </c>
    </row>
    <row r="175" spans="4:5" ht="12.75" hidden="1" x14ac:dyDescent="0.2">
      <c r="D175" s="28" t="s">
        <v>440</v>
      </c>
      <c r="E175" s="28" t="s">
        <v>349</v>
      </c>
    </row>
    <row r="176" spans="4:5" ht="12.75" hidden="1" x14ac:dyDescent="0.2">
      <c r="D176" s="28" t="s">
        <v>441</v>
      </c>
      <c r="E176" s="28" t="s">
        <v>345</v>
      </c>
    </row>
    <row r="177" spans="4:5" ht="12.75" hidden="1" x14ac:dyDescent="0.2">
      <c r="D177" s="28" t="s">
        <v>442</v>
      </c>
      <c r="E177" s="28" t="s">
        <v>352</v>
      </c>
    </row>
    <row r="178" spans="4:5" ht="12.75" hidden="1" x14ac:dyDescent="0.2">
      <c r="D178" s="28" t="s">
        <v>443</v>
      </c>
      <c r="E178" s="28" t="s">
        <v>343</v>
      </c>
    </row>
    <row r="179" spans="4:5" ht="12.75" hidden="1" x14ac:dyDescent="0.2">
      <c r="D179" s="28" t="s">
        <v>444</v>
      </c>
      <c r="E179" s="28" t="s">
        <v>8</v>
      </c>
    </row>
    <row r="180" spans="4:5" ht="12.75" hidden="1" x14ac:dyDescent="0.2">
      <c r="D180" s="28" t="s">
        <v>445</v>
      </c>
      <c r="E180" s="28" t="s">
        <v>328</v>
      </c>
    </row>
    <row r="181" spans="4:5" ht="12.75" hidden="1" x14ac:dyDescent="0.2">
      <c r="D181" s="28" t="s">
        <v>446</v>
      </c>
      <c r="E181" s="28" t="s">
        <v>349</v>
      </c>
    </row>
    <row r="182" spans="4:5" ht="12.75" hidden="1" x14ac:dyDescent="0.2">
      <c r="D182" s="28" t="s">
        <v>447</v>
      </c>
      <c r="E182" s="28" t="s">
        <v>328</v>
      </c>
    </row>
    <row r="183" spans="4:5" ht="12.75" hidden="1" x14ac:dyDescent="0.2">
      <c r="D183" s="28" t="s">
        <v>448</v>
      </c>
      <c r="E183" s="28" t="s">
        <v>8</v>
      </c>
    </row>
    <row r="184" spans="4:5" ht="12.75" hidden="1" x14ac:dyDescent="0.2">
      <c r="D184" s="28" t="s">
        <v>449</v>
      </c>
      <c r="E184" s="28" t="s">
        <v>343</v>
      </c>
    </row>
    <row r="185" spans="4:5" ht="12.75" hidden="1" x14ac:dyDescent="0.2">
      <c r="D185" s="28" t="s">
        <v>450</v>
      </c>
      <c r="E185" s="28" t="s">
        <v>310</v>
      </c>
    </row>
    <row r="186" spans="4:5" ht="12.75" hidden="1" x14ac:dyDescent="0.2">
      <c r="D186" s="28" t="s">
        <v>337</v>
      </c>
      <c r="E186" s="28" t="s">
        <v>328</v>
      </c>
    </row>
    <row r="187" spans="4:5" ht="12.75" hidden="1" x14ac:dyDescent="0.2">
      <c r="D187" s="28" t="s">
        <v>451</v>
      </c>
      <c r="E187" s="28" t="s">
        <v>349</v>
      </c>
    </row>
    <row r="188" spans="4:5" ht="12.75" hidden="1" x14ac:dyDescent="0.2">
      <c r="D188" s="28" t="s">
        <v>452</v>
      </c>
      <c r="E188" s="28" t="s">
        <v>349</v>
      </c>
    </row>
    <row r="189" spans="4:5" ht="12.75" hidden="1" x14ac:dyDescent="0.2">
      <c r="D189" s="28" t="s">
        <v>453</v>
      </c>
      <c r="E189" s="28" t="s">
        <v>343</v>
      </c>
    </row>
    <row r="190" spans="4:5" ht="12.75" hidden="1" x14ac:dyDescent="0.2">
      <c r="D190" s="28" t="s">
        <v>454</v>
      </c>
      <c r="E190" s="28" t="s">
        <v>312</v>
      </c>
    </row>
    <row r="191" spans="4:5" ht="12.75" hidden="1" x14ac:dyDescent="0.2">
      <c r="D191" s="28" t="s">
        <v>455</v>
      </c>
      <c r="E191" s="28" t="s">
        <v>8</v>
      </c>
    </row>
    <row r="192" spans="4:5" ht="12.75" hidden="1" x14ac:dyDescent="0.2">
      <c r="D192" s="28" t="s">
        <v>456</v>
      </c>
      <c r="E192" s="28" t="s">
        <v>311</v>
      </c>
    </row>
    <row r="193" spans="4:5" ht="12.75" hidden="1" x14ac:dyDescent="0.2">
      <c r="D193" s="28" t="s">
        <v>457</v>
      </c>
      <c r="E193" s="28" t="s">
        <v>328</v>
      </c>
    </row>
    <row r="194" spans="4:5" ht="12.75" hidden="1" x14ac:dyDescent="0.2">
      <c r="D194" s="28" t="s">
        <v>458</v>
      </c>
      <c r="E194" s="28" t="s">
        <v>352</v>
      </c>
    </row>
    <row r="195" spans="4:5" ht="12.75" hidden="1" x14ac:dyDescent="0.2">
      <c r="D195" s="28" t="s">
        <v>459</v>
      </c>
      <c r="E195" s="28" t="s">
        <v>349</v>
      </c>
    </row>
    <row r="196" spans="4:5" ht="12.75" hidden="1" x14ac:dyDescent="0.2">
      <c r="D196" s="28" t="s">
        <v>460</v>
      </c>
      <c r="E196" s="28" t="s">
        <v>8</v>
      </c>
    </row>
    <row r="197" spans="4:5" ht="12.75" hidden="1" x14ac:dyDescent="0.2">
      <c r="D197" s="28" t="s">
        <v>461</v>
      </c>
      <c r="E197" s="28" t="s">
        <v>311</v>
      </c>
    </row>
    <row r="198" spans="4:5" ht="12.75" hidden="1" x14ac:dyDescent="0.2">
      <c r="D198" s="28" t="s">
        <v>462</v>
      </c>
      <c r="E198" s="28" t="s">
        <v>345</v>
      </c>
    </row>
    <row r="199" spans="4:5" ht="12.75" hidden="1" x14ac:dyDescent="0.2">
      <c r="D199" s="28" t="s">
        <v>463</v>
      </c>
      <c r="E199" s="28" t="s">
        <v>8</v>
      </c>
    </row>
    <row r="200" spans="4:5" ht="12.75" hidden="1" x14ac:dyDescent="0.2">
      <c r="D200" s="28" t="s">
        <v>464</v>
      </c>
      <c r="E200" s="28" t="s">
        <v>349</v>
      </c>
    </row>
    <row r="201" spans="4:5" ht="12.75" hidden="1" x14ac:dyDescent="0.2">
      <c r="D201" s="28" t="s">
        <v>465</v>
      </c>
      <c r="E201" s="28" t="s">
        <v>7</v>
      </c>
    </row>
    <row r="202" spans="4:5" ht="12.75" hidden="1" x14ac:dyDescent="0.2">
      <c r="D202" s="28" t="s">
        <v>466</v>
      </c>
      <c r="E202" s="28" t="s">
        <v>312</v>
      </c>
    </row>
    <row r="203" spans="4:5" ht="12.75" hidden="1" x14ac:dyDescent="0.2">
      <c r="D203" s="28" t="s">
        <v>467</v>
      </c>
      <c r="E203" s="28" t="s">
        <v>310</v>
      </c>
    </row>
    <row r="204" spans="4:5" ht="12.75" hidden="1" x14ac:dyDescent="0.2">
      <c r="D204" s="28" t="s">
        <v>468</v>
      </c>
      <c r="E204" s="28" t="s">
        <v>349</v>
      </c>
    </row>
    <row r="205" spans="4:5" ht="12.75" hidden="1" x14ac:dyDescent="0.2">
      <c r="D205" s="28" t="s">
        <v>469</v>
      </c>
      <c r="E205" s="28" t="s">
        <v>343</v>
      </c>
    </row>
    <row r="206" spans="4:5" ht="12.75" hidden="1" x14ac:dyDescent="0.2">
      <c r="D206" s="28" t="s">
        <v>470</v>
      </c>
      <c r="E206" s="28" t="s">
        <v>309</v>
      </c>
    </row>
    <row r="207" spans="4:5" ht="12.75" hidden="1" x14ac:dyDescent="0.2">
      <c r="D207" s="28" t="s">
        <v>471</v>
      </c>
      <c r="E207" s="28" t="s">
        <v>311</v>
      </c>
    </row>
    <row r="208" spans="4:5" ht="12.75" hidden="1" x14ac:dyDescent="0.2">
      <c r="D208" s="28" t="s">
        <v>472</v>
      </c>
      <c r="E208" s="28" t="s">
        <v>8</v>
      </c>
    </row>
    <row r="209" spans="4:5" ht="12.75" hidden="1" x14ac:dyDescent="0.2">
      <c r="D209" s="28" t="s">
        <v>336</v>
      </c>
      <c r="E209" s="28" t="s">
        <v>8</v>
      </c>
    </row>
    <row r="210" spans="4:5" ht="12.75" hidden="1" x14ac:dyDescent="0.2">
      <c r="D210" s="28" t="s">
        <v>473</v>
      </c>
      <c r="E210" s="28" t="s">
        <v>312</v>
      </c>
    </row>
    <row r="211" spans="4:5" ht="12.75" hidden="1" x14ac:dyDescent="0.2">
      <c r="D211" s="28" t="s">
        <v>474</v>
      </c>
      <c r="E211" s="28" t="s">
        <v>311</v>
      </c>
    </row>
    <row r="212" spans="4:5" ht="12.75" hidden="1" x14ac:dyDescent="0.2">
      <c r="D212" s="28" t="s">
        <v>475</v>
      </c>
      <c r="E212" s="28" t="s">
        <v>312</v>
      </c>
    </row>
    <row r="213" spans="4:5" ht="12.75" hidden="1" x14ac:dyDescent="0.2">
      <c r="D213" s="28" t="s">
        <v>476</v>
      </c>
      <c r="E213" s="28" t="s">
        <v>309</v>
      </c>
    </row>
    <row r="214" spans="4:5" ht="12.75" hidden="1" x14ac:dyDescent="0.2">
      <c r="D214" s="28" t="s">
        <v>477</v>
      </c>
      <c r="E214" s="28" t="s">
        <v>345</v>
      </c>
    </row>
    <row r="215" spans="4:5" ht="12.75" hidden="1" x14ac:dyDescent="0.2">
      <c r="D215" s="28" t="s">
        <v>478</v>
      </c>
      <c r="E215" s="28" t="s">
        <v>328</v>
      </c>
    </row>
    <row r="216" spans="4:5" ht="12.75" hidden="1" x14ac:dyDescent="0.2">
      <c r="D216" s="28" t="s">
        <v>479</v>
      </c>
      <c r="E216" s="28" t="s">
        <v>310</v>
      </c>
    </row>
    <row r="217" spans="4:5" ht="12.75" hidden="1" x14ac:dyDescent="0.2">
      <c r="D217" s="28" t="s">
        <v>479</v>
      </c>
      <c r="E217" s="28" t="s">
        <v>310</v>
      </c>
    </row>
    <row r="218" spans="4:5" ht="12.75" hidden="1" x14ac:dyDescent="0.2">
      <c r="D218" s="28" t="s">
        <v>480</v>
      </c>
      <c r="E218" s="28" t="s">
        <v>343</v>
      </c>
    </row>
    <row r="219" spans="4:5" ht="12.75" hidden="1" x14ac:dyDescent="0.2">
      <c r="D219" s="28" t="s">
        <v>324</v>
      </c>
      <c r="E219" s="28" t="s">
        <v>309</v>
      </c>
    </row>
    <row r="220" spans="4:5" ht="12.75" hidden="1" x14ac:dyDescent="0.2">
      <c r="D220" s="28" t="s">
        <v>481</v>
      </c>
      <c r="E220" s="28" t="s">
        <v>309</v>
      </c>
    </row>
    <row r="221" spans="4:5" ht="12.75" hidden="1" x14ac:dyDescent="0.2">
      <c r="D221" s="28" t="s">
        <v>482</v>
      </c>
      <c r="E221" s="28" t="s">
        <v>349</v>
      </c>
    </row>
    <row r="222" spans="4:5" ht="12.75" hidden="1" x14ac:dyDescent="0.2">
      <c r="D222" s="28" t="s">
        <v>483</v>
      </c>
      <c r="E222" s="28" t="s">
        <v>343</v>
      </c>
    </row>
    <row r="223" spans="4:5" ht="12.75" hidden="1" x14ac:dyDescent="0.2">
      <c r="D223" s="28" t="s">
        <v>484</v>
      </c>
      <c r="E223" s="28" t="s">
        <v>8</v>
      </c>
    </row>
    <row r="224" spans="4:5" ht="12.75" hidden="1" x14ac:dyDescent="0.2">
      <c r="D224" s="28" t="s">
        <v>485</v>
      </c>
      <c r="E224" s="28" t="s">
        <v>343</v>
      </c>
    </row>
    <row r="225" spans="4:5" ht="12.75" hidden="1" x14ac:dyDescent="0.2">
      <c r="D225" s="28" t="s">
        <v>486</v>
      </c>
      <c r="E225" s="28" t="s">
        <v>8</v>
      </c>
    </row>
    <row r="226" spans="4:5" ht="12.75" hidden="1" x14ac:dyDescent="0.2">
      <c r="D226" s="28" t="s">
        <v>487</v>
      </c>
      <c r="E226" s="28" t="s">
        <v>311</v>
      </c>
    </row>
    <row r="227" spans="4:5" ht="12.75" hidden="1" x14ac:dyDescent="0.2">
      <c r="D227" s="28" t="s">
        <v>488</v>
      </c>
      <c r="E227" s="28" t="s">
        <v>349</v>
      </c>
    </row>
    <row r="228" spans="4:5" ht="12.75" hidden="1" x14ac:dyDescent="0.2">
      <c r="D228" s="28" t="s">
        <v>489</v>
      </c>
      <c r="E228" s="28" t="s">
        <v>311</v>
      </c>
    </row>
    <row r="229" spans="4:5" ht="12.75" hidden="1" x14ac:dyDescent="0.2">
      <c r="D229" s="28" t="s">
        <v>490</v>
      </c>
      <c r="E229" s="28" t="s">
        <v>352</v>
      </c>
    </row>
    <row r="230" spans="4:5" ht="12.75" hidden="1" x14ac:dyDescent="0.2">
      <c r="D230" s="28" t="s">
        <v>491</v>
      </c>
      <c r="E230" s="28" t="s">
        <v>349</v>
      </c>
    </row>
    <row r="231" spans="4:5" ht="12.75" hidden="1" x14ac:dyDescent="0.2">
      <c r="D231" s="28" t="s">
        <v>492</v>
      </c>
      <c r="E231" s="28" t="s">
        <v>349</v>
      </c>
    </row>
    <row r="232" spans="4:5" ht="12.75" hidden="1" x14ac:dyDescent="0.2">
      <c r="D232" s="28" t="s">
        <v>493</v>
      </c>
      <c r="E232" s="28" t="s">
        <v>352</v>
      </c>
    </row>
    <row r="233" spans="4:5" ht="12.75" hidden="1" x14ac:dyDescent="0.2">
      <c r="D233" s="28" t="s">
        <v>494</v>
      </c>
      <c r="E233" s="28" t="s">
        <v>312</v>
      </c>
    </row>
    <row r="234" spans="4:5" ht="12.75" hidden="1" x14ac:dyDescent="0.2">
      <c r="D234" s="28" t="s">
        <v>495</v>
      </c>
      <c r="E234" s="28" t="s">
        <v>309</v>
      </c>
    </row>
    <row r="235" spans="4:5" ht="12.75" hidden="1" x14ac:dyDescent="0.2">
      <c r="D235" s="28" t="s">
        <v>496</v>
      </c>
      <c r="E235" s="28" t="s">
        <v>310</v>
      </c>
    </row>
    <row r="236" spans="4:5" ht="12.75" hidden="1" x14ac:dyDescent="0.2">
      <c r="D236" s="28" t="s">
        <v>497</v>
      </c>
      <c r="E236" s="28" t="s">
        <v>310</v>
      </c>
    </row>
    <row r="237" spans="4:5" ht="12.75" hidden="1" x14ac:dyDescent="0.2">
      <c r="D237" s="28" t="s">
        <v>498</v>
      </c>
      <c r="E237" s="28" t="s">
        <v>345</v>
      </c>
    </row>
    <row r="238" spans="4:5" ht="12.75" hidden="1" x14ac:dyDescent="0.2">
      <c r="D238" s="28" t="s">
        <v>499</v>
      </c>
      <c r="E238" s="28" t="s">
        <v>312</v>
      </c>
    </row>
    <row r="239" spans="4:5" ht="12.75" hidden="1" x14ac:dyDescent="0.2">
      <c r="D239" s="28" t="s">
        <v>500</v>
      </c>
      <c r="E239" s="28" t="s">
        <v>312</v>
      </c>
    </row>
    <row r="240" spans="4:5" ht="12.75" hidden="1" x14ac:dyDescent="0.2">
      <c r="D240" s="28" t="s">
        <v>501</v>
      </c>
      <c r="E240" s="28" t="s">
        <v>352</v>
      </c>
    </row>
    <row r="241" spans="4:5" ht="12.75" hidden="1" x14ac:dyDescent="0.2">
      <c r="D241" s="28" t="s">
        <v>502</v>
      </c>
      <c r="E241" s="28" t="s">
        <v>311</v>
      </c>
    </row>
    <row r="242" spans="4:5" ht="12.75" hidden="1" x14ac:dyDescent="0.2">
      <c r="D242" s="28" t="s">
        <v>503</v>
      </c>
      <c r="E242" s="28" t="s">
        <v>345</v>
      </c>
    </row>
    <row r="243" spans="4:5" ht="12.75" hidden="1" x14ac:dyDescent="0.2">
      <c r="D243" s="28" t="s">
        <v>504</v>
      </c>
      <c r="E243" s="28" t="s">
        <v>311</v>
      </c>
    </row>
    <row r="244" spans="4:5" ht="12.75" hidden="1" x14ac:dyDescent="0.2">
      <c r="D244" s="28" t="s">
        <v>505</v>
      </c>
      <c r="E244" s="28" t="s">
        <v>352</v>
      </c>
    </row>
    <row r="245" spans="4:5" ht="12.75" hidden="1" x14ac:dyDescent="0.2">
      <c r="D245" s="28" t="s">
        <v>506</v>
      </c>
      <c r="E245" s="28" t="s">
        <v>352</v>
      </c>
    </row>
    <row r="246" spans="4:5" ht="12.75" hidden="1" x14ac:dyDescent="0.2">
      <c r="D246" s="28" t="s">
        <v>321</v>
      </c>
      <c r="E246" s="28" t="s">
        <v>312</v>
      </c>
    </row>
    <row r="247" spans="4:5" ht="12.75" hidden="1" x14ac:dyDescent="0.2">
      <c r="D247" s="28" t="s">
        <v>323</v>
      </c>
      <c r="E247" s="28" t="s">
        <v>310</v>
      </c>
    </row>
    <row r="248" spans="4:5" ht="12.75" hidden="1" x14ac:dyDescent="0.2">
      <c r="D248" s="28" t="s">
        <v>507</v>
      </c>
      <c r="E248" s="28" t="s">
        <v>310</v>
      </c>
    </row>
    <row r="249" spans="4:5" ht="12.75" hidden="1" x14ac:dyDescent="0.2">
      <c r="D249" s="28" t="s">
        <v>322</v>
      </c>
      <c r="E249" s="28" t="s">
        <v>7</v>
      </c>
    </row>
    <row r="250" spans="4:5" ht="12.75" hidden="1" x14ac:dyDescent="0.2">
      <c r="D250" s="28" t="s">
        <v>508</v>
      </c>
      <c r="E250" s="28" t="s">
        <v>7</v>
      </c>
    </row>
    <row r="251" spans="4:5" ht="12.75" hidden="1" x14ac:dyDescent="0.2">
      <c r="D251" s="28" t="s">
        <v>509</v>
      </c>
      <c r="E251" s="28" t="s">
        <v>7</v>
      </c>
    </row>
    <row r="252" spans="4:5" ht="12.75" hidden="1" x14ac:dyDescent="0.2">
      <c r="D252" s="28" t="s">
        <v>510</v>
      </c>
      <c r="E252" s="28" t="s">
        <v>343</v>
      </c>
    </row>
    <row r="253" spans="4:5" ht="12.75" hidden="1" x14ac:dyDescent="0.2">
      <c r="D253" s="28" t="s">
        <v>511</v>
      </c>
      <c r="E253" s="28" t="s">
        <v>7</v>
      </c>
    </row>
    <row r="254" spans="4:5" ht="12.75" hidden="1" x14ac:dyDescent="0.2">
      <c r="D254" s="28" t="s">
        <v>512</v>
      </c>
      <c r="E254" s="28" t="s">
        <v>8</v>
      </c>
    </row>
    <row r="255" spans="4:5" ht="12.75" hidden="1" x14ac:dyDescent="0.2">
      <c r="D255" s="28" t="s">
        <v>513</v>
      </c>
      <c r="E255" s="28" t="s">
        <v>343</v>
      </c>
    </row>
    <row r="256" spans="4:5" ht="12.75" hidden="1" x14ac:dyDescent="0.2">
      <c r="D256" s="28" t="s">
        <v>514</v>
      </c>
      <c r="E256" s="28" t="s">
        <v>8</v>
      </c>
    </row>
    <row r="257" spans="4:5" ht="12.75" hidden="1" x14ac:dyDescent="0.2">
      <c r="D257" s="28" t="s">
        <v>515</v>
      </c>
      <c r="E257" s="28" t="s">
        <v>328</v>
      </c>
    </row>
    <row r="258" spans="4:5" ht="12.75" hidden="1" x14ac:dyDescent="0.2">
      <c r="D258" s="28" t="s">
        <v>516</v>
      </c>
      <c r="E258" s="28" t="s">
        <v>352</v>
      </c>
    </row>
    <row r="259" spans="4:5" ht="12.75" hidden="1" x14ac:dyDescent="0.2">
      <c r="D259" s="28" t="s">
        <v>517</v>
      </c>
      <c r="E259" s="28" t="s">
        <v>309</v>
      </c>
    </row>
    <row r="260" spans="4:5" ht="12.75" hidden="1" x14ac:dyDescent="0.2">
      <c r="D260" s="28" t="s">
        <v>518</v>
      </c>
      <c r="E260" s="28" t="s">
        <v>349</v>
      </c>
    </row>
    <row r="261" spans="4:5" ht="12.75" hidden="1" x14ac:dyDescent="0.2">
      <c r="D261" s="28" t="s">
        <v>519</v>
      </c>
      <c r="E261" s="28" t="s">
        <v>311</v>
      </c>
    </row>
    <row r="262" spans="4:5" ht="12.75" hidden="1" x14ac:dyDescent="0.2">
      <c r="D262" s="28" t="s">
        <v>520</v>
      </c>
      <c r="E262" s="28" t="s">
        <v>7</v>
      </c>
    </row>
    <row r="263" spans="4:5" ht="12.75" hidden="1" x14ac:dyDescent="0.2">
      <c r="D263" s="28" t="s">
        <v>521</v>
      </c>
      <c r="E263" s="28" t="s">
        <v>7</v>
      </c>
    </row>
    <row r="264" spans="4:5" ht="12.75" hidden="1" x14ac:dyDescent="0.2">
      <c r="D264" s="28" t="s">
        <v>522</v>
      </c>
      <c r="E264" s="28" t="s">
        <v>349</v>
      </c>
    </row>
    <row r="265" spans="4:5" ht="12.75" hidden="1" x14ac:dyDescent="0.2">
      <c r="D265" s="28" t="s">
        <v>523</v>
      </c>
      <c r="E265" s="28" t="s">
        <v>309</v>
      </c>
    </row>
    <row r="266" spans="4:5" ht="12.75" hidden="1" x14ac:dyDescent="0.2">
      <c r="D266" s="28" t="s">
        <v>524</v>
      </c>
      <c r="E266" s="28" t="s">
        <v>352</v>
      </c>
    </row>
    <row r="267" spans="4:5" ht="12.75" hidden="1" x14ac:dyDescent="0.2">
      <c r="D267" s="28" t="s">
        <v>525</v>
      </c>
      <c r="E267" s="28" t="s">
        <v>7</v>
      </c>
    </row>
    <row r="268" spans="4:5" ht="12.75" hidden="1" x14ac:dyDescent="0.2">
      <c r="D268" s="28" t="s">
        <v>526</v>
      </c>
      <c r="E268" s="28" t="s">
        <v>312</v>
      </c>
    </row>
    <row r="269" spans="4:5" ht="12.75" hidden="1" x14ac:dyDescent="0.2">
      <c r="D269" s="28" t="s">
        <v>527</v>
      </c>
      <c r="E269" s="28" t="s">
        <v>345</v>
      </c>
    </row>
    <row r="270" spans="4:5" ht="12.75" hidden="1" x14ac:dyDescent="0.2">
      <c r="D270" s="28" t="s">
        <v>528</v>
      </c>
      <c r="E270" s="28" t="s">
        <v>310</v>
      </c>
    </row>
    <row r="271" spans="4:5" ht="12.75" hidden="1" x14ac:dyDescent="0.2">
      <c r="D271" s="28" t="s">
        <v>529</v>
      </c>
      <c r="E271" s="28" t="s">
        <v>309</v>
      </c>
    </row>
    <row r="272" spans="4:5" ht="12.75" hidden="1" x14ac:dyDescent="0.2">
      <c r="D272" s="28" t="s">
        <v>530</v>
      </c>
      <c r="E272" s="28" t="s">
        <v>311</v>
      </c>
    </row>
    <row r="273" spans="3:5" ht="12.75" hidden="1" x14ac:dyDescent="0.2">
      <c r="D273" s="28" t="s">
        <v>531</v>
      </c>
      <c r="E273" s="28" t="s">
        <v>349</v>
      </c>
    </row>
    <row r="274" spans="3:5" ht="12.75" hidden="1" x14ac:dyDescent="0.2">
      <c r="D274" s="28" t="s">
        <v>532</v>
      </c>
      <c r="E274" s="28" t="s">
        <v>328</v>
      </c>
    </row>
    <row r="275" spans="3:5" ht="12.75" hidden="1" x14ac:dyDescent="0.2">
      <c r="D275" s="28" t="s">
        <v>533</v>
      </c>
      <c r="E275" s="28" t="s">
        <v>8</v>
      </c>
    </row>
    <row r="276" spans="3:5" ht="12.75" hidden="1" x14ac:dyDescent="0.2">
      <c r="D276" s="28" t="s">
        <v>534</v>
      </c>
      <c r="E276" s="28" t="s">
        <v>7</v>
      </c>
    </row>
    <row r="277" spans="3:5" ht="12.75" hidden="1" x14ac:dyDescent="0.2">
      <c r="D277" s="28" t="s">
        <v>535</v>
      </c>
      <c r="E277" s="28" t="s">
        <v>345</v>
      </c>
    </row>
    <row r="278" spans="3:5" ht="12.75" hidden="1" x14ac:dyDescent="0.2">
      <c r="D278" s="28" t="s">
        <v>536</v>
      </c>
      <c r="E278" s="28" t="s">
        <v>349</v>
      </c>
    </row>
    <row r="279" spans="3:5" ht="12.75" hidden="1" x14ac:dyDescent="0.2">
      <c r="D279" s="28" t="s">
        <v>537</v>
      </c>
      <c r="E279" s="28" t="s">
        <v>343</v>
      </c>
    </row>
    <row r="280" spans="3:5" ht="12.75" hidden="1" x14ac:dyDescent="0.2">
      <c r="D280" s="28" t="s">
        <v>538</v>
      </c>
      <c r="E280" s="28" t="s">
        <v>349</v>
      </c>
    </row>
    <row r="281" spans="3:5" ht="12.75" hidden="1" x14ac:dyDescent="0.2">
      <c r="D281" s="28" t="s">
        <v>539</v>
      </c>
      <c r="E281" s="28" t="s">
        <v>312</v>
      </c>
    </row>
    <row r="282" spans="3:5" ht="12.75" hidden="1" x14ac:dyDescent="0.2">
      <c r="D282" s="28" t="s">
        <v>540</v>
      </c>
      <c r="E282" s="28" t="s">
        <v>352</v>
      </c>
    </row>
    <row r="283" spans="3:5" ht="12.75" hidden="1" x14ac:dyDescent="0.2">
      <c r="D283" s="28" t="s">
        <v>541</v>
      </c>
      <c r="E283" s="28" t="s">
        <v>345</v>
      </c>
    </row>
    <row r="284" spans="3:5" ht="12.75" hidden="1" x14ac:dyDescent="0.2">
      <c r="D284" s="28" t="s">
        <v>542</v>
      </c>
      <c r="E284" s="28" t="s">
        <v>7</v>
      </c>
    </row>
    <row r="285" spans="3:5" ht="12.75" hidden="1" x14ac:dyDescent="0.2">
      <c r="D285" s="28" t="s">
        <v>543</v>
      </c>
      <c r="E285" s="28" t="s">
        <v>343</v>
      </c>
    </row>
    <row r="286" spans="3:5" ht="12.75" hidden="1" x14ac:dyDescent="0.2">
      <c r="C286" s="40" t="s">
        <v>544</v>
      </c>
      <c r="D286" s="28" t="s">
        <v>545</v>
      </c>
      <c r="E286" s="28" t="s">
        <v>309</v>
      </c>
    </row>
    <row r="287" spans="3:5" ht="12.75" hidden="1" x14ac:dyDescent="0.2">
      <c r="C287" s="40" t="s">
        <v>544</v>
      </c>
      <c r="D287" s="28" t="s">
        <v>546</v>
      </c>
      <c r="E287" s="28" t="s">
        <v>7</v>
      </c>
    </row>
    <row r="288" spans="3:5" ht="12.75" hidden="1" x14ac:dyDescent="0.2">
      <c r="C288" s="40" t="s">
        <v>544</v>
      </c>
      <c r="D288" s="28" t="s">
        <v>547</v>
      </c>
      <c r="E288" s="28" t="s">
        <v>7</v>
      </c>
    </row>
    <row r="289" spans="3:5" ht="12.75" hidden="1" x14ac:dyDescent="0.2">
      <c r="C289" s="40" t="s">
        <v>544</v>
      </c>
      <c r="D289" s="28" t="s">
        <v>548</v>
      </c>
      <c r="E289" s="28" t="s">
        <v>7</v>
      </c>
    </row>
    <row r="290" spans="3:5" ht="12.75" hidden="1" x14ac:dyDescent="0.2">
      <c r="C290" s="40" t="s">
        <v>544</v>
      </c>
      <c r="D290" s="28" t="s">
        <v>549</v>
      </c>
      <c r="E290" s="28" t="s">
        <v>7</v>
      </c>
    </row>
    <row r="291" spans="3:5" ht="12.75" hidden="1" x14ac:dyDescent="0.2">
      <c r="C291" s="40" t="s">
        <v>544</v>
      </c>
      <c r="D291" s="28" t="s">
        <v>550</v>
      </c>
      <c r="E291" s="28" t="s">
        <v>352</v>
      </c>
    </row>
    <row r="292" spans="3:5" ht="12.75" hidden="1" x14ac:dyDescent="0.2">
      <c r="C292" s="40" t="s">
        <v>544</v>
      </c>
      <c r="D292" s="28" t="s">
        <v>551</v>
      </c>
      <c r="E292" s="28" t="s">
        <v>309</v>
      </c>
    </row>
    <row r="293" spans="3:5" ht="12.75" hidden="1" x14ac:dyDescent="0.2">
      <c r="C293" s="40" t="s">
        <v>544</v>
      </c>
      <c r="D293" s="28" t="s">
        <v>552</v>
      </c>
      <c r="E293" s="28" t="s">
        <v>312</v>
      </c>
    </row>
    <row r="294" spans="3:5" ht="12.75" hidden="1" x14ac:dyDescent="0.2">
      <c r="C294" s="40" t="s">
        <v>544</v>
      </c>
      <c r="D294" s="28" t="s">
        <v>553</v>
      </c>
      <c r="E294" s="28" t="s">
        <v>312</v>
      </c>
    </row>
    <row r="295" spans="3:5" ht="12.75" hidden="1" x14ac:dyDescent="0.2">
      <c r="C295" s="40" t="s">
        <v>544</v>
      </c>
      <c r="D295" s="28" t="s">
        <v>554</v>
      </c>
      <c r="E295" s="28" t="s">
        <v>8</v>
      </c>
    </row>
    <row r="296" spans="3:5" ht="12.75" hidden="1" x14ac:dyDescent="0.2">
      <c r="C296" s="40" t="s">
        <v>544</v>
      </c>
      <c r="D296" s="28" t="s">
        <v>555</v>
      </c>
      <c r="E296" s="28" t="s">
        <v>309</v>
      </c>
    </row>
  </sheetData>
  <sortState ref="D8:F27">
    <sortCondition descending="1" ref="F8:F27"/>
    <sortCondition ref="E8:E27"/>
    <sortCondition ref="D8:D27"/>
  </sortState>
  <mergeCells count="3">
    <mergeCell ref="C6:F6"/>
    <mergeCell ref="H6:K6"/>
    <mergeCell ref="C3:K4"/>
  </mergeCells>
  <phoneticPr fontId="35" type="noConversion"/>
  <conditionalFormatting sqref="G8:G33 B8:B33">
    <cfRule type="cellIs" dxfId="7" priority="10" stopIfTrue="1" operator="greaterThan">
      <formula>1</formula>
    </cfRule>
  </conditionalFormatting>
  <conditionalFormatting sqref="J8 J19:J33">
    <cfRule type="cellIs" dxfId="6" priority="9" stopIfTrue="1" operator="greaterThanOrEqual">
      <formula>1</formula>
    </cfRule>
  </conditionalFormatting>
  <conditionalFormatting sqref="K8:M8 K19:M33 L9:M18">
    <cfRule type="cellIs" dxfId="5" priority="8" stopIfTrue="1" operator="greaterThanOrEqual">
      <formula>1</formula>
    </cfRule>
  </conditionalFormatting>
  <conditionalFormatting sqref="G34">
    <cfRule type="cellIs" dxfId="4" priority="7" stopIfTrue="1" operator="notEqual">
      <formula>0</formula>
    </cfRule>
  </conditionalFormatting>
  <conditionalFormatting sqref="J9:J18">
    <cfRule type="cellIs" dxfId="3" priority="2" stopIfTrue="1" operator="greaterThanOrEqual">
      <formula>1</formula>
    </cfRule>
  </conditionalFormatting>
  <conditionalFormatting sqref="K9:K18">
    <cfRule type="cellIs" dxfId="2" priority="1" stopIfTrue="1" operator="greaterThanOrEqual">
      <formula>1</formula>
    </cfRule>
  </conditionalFormatting>
  <printOptions horizontalCentered="1"/>
  <pageMargins left="0.15748031496062992" right="0.15748031496062992" top="0.59055118110236227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V162"/>
  <sheetViews>
    <sheetView showGridLines="0" showRowColHeader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1.25" x14ac:dyDescent="0.15"/>
  <cols>
    <col min="1" max="2" width="2" style="9" customWidth="1"/>
    <col min="3" max="3" width="3.625" style="12" bestFit="1" customWidth="1"/>
    <col min="4" max="4" width="3" style="9" bestFit="1" customWidth="1"/>
    <col min="5" max="5" width="18.25" style="9" bestFit="1" customWidth="1"/>
    <col min="6" max="6" width="5.25" style="9" bestFit="1" customWidth="1"/>
    <col min="7" max="7" width="2.875" style="9" bestFit="1" customWidth="1"/>
    <col min="8" max="9" width="2.375" style="9" bestFit="1" customWidth="1"/>
    <col min="10" max="10" width="3.75" style="9" bestFit="1" customWidth="1"/>
    <col min="11" max="11" width="3.625" style="9" customWidth="1"/>
    <col min="12" max="12" width="2.875" style="9" bestFit="1" customWidth="1"/>
    <col min="13" max="13" width="3" style="9" bestFit="1" customWidth="1"/>
    <col min="14" max="14" width="15.75" style="9" bestFit="1" customWidth="1"/>
    <col min="15" max="15" width="5.25" style="9" bestFit="1" customWidth="1"/>
    <col min="16" max="16" width="2.625" style="9" bestFit="1" customWidth="1"/>
    <col min="17" max="17" width="3.625" style="9" customWidth="1"/>
    <col min="18" max="18" width="3.625" style="9" bestFit="1" customWidth="1"/>
    <col min="19" max="19" width="3" style="9" bestFit="1" customWidth="1"/>
    <col min="20" max="20" width="18.25" style="9" bestFit="1" customWidth="1"/>
    <col min="21" max="21" width="5.25" style="9" bestFit="1" customWidth="1"/>
    <col min="22" max="22" width="2.625" style="9" bestFit="1" customWidth="1"/>
    <col min="23" max="16384" width="8" style="9" hidden="1"/>
  </cols>
  <sheetData>
    <row r="1" spans="1:22" x14ac:dyDescent="0.15">
      <c r="A1" s="7"/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15">
      <c r="A2" s="7"/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39.950000000000003" customHeight="1" x14ac:dyDescent="0.25">
      <c r="A3" s="7"/>
      <c r="B3" s="10"/>
      <c r="C3" s="473" t="s">
        <v>184</v>
      </c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</row>
    <row r="4" spans="1:22" x14ac:dyDescent="0.15">
      <c r="A4" s="7"/>
    </row>
    <row r="5" spans="1:22" ht="15" x14ac:dyDescent="0.2">
      <c r="A5" s="7"/>
      <c r="C5" s="475" t="s">
        <v>31</v>
      </c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</row>
    <row r="6" spans="1:22" ht="15" x14ac:dyDescent="0.2">
      <c r="A6" s="7"/>
      <c r="C6" s="475" t="s">
        <v>32</v>
      </c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</row>
    <row r="7" spans="1:22" x14ac:dyDescent="0.15">
      <c r="A7" s="7"/>
      <c r="C7" s="9"/>
    </row>
    <row r="8" spans="1:22" ht="12.75" x14ac:dyDescent="0.2">
      <c r="A8" s="7"/>
      <c r="C8" s="476" t="s">
        <v>32</v>
      </c>
      <c r="D8" s="476"/>
      <c r="E8" s="476"/>
      <c r="F8" s="476"/>
      <c r="G8" s="476"/>
      <c r="H8" s="476"/>
      <c r="I8" s="476"/>
      <c r="J8" s="476"/>
      <c r="K8" s="13"/>
      <c r="L8" s="477" t="s">
        <v>293</v>
      </c>
      <c r="M8" s="477"/>
      <c r="N8" s="477"/>
      <c r="O8" s="477"/>
      <c r="P8" s="477"/>
      <c r="Q8" s="13"/>
      <c r="R8" s="477" t="s">
        <v>294</v>
      </c>
      <c r="S8" s="477"/>
      <c r="T8" s="477"/>
      <c r="U8" s="477"/>
      <c r="V8" s="477"/>
    </row>
    <row r="9" spans="1:22" ht="12.75" x14ac:dyDescent="0.2">
      <c r="A9" s="7"/>
      <c r="C9" s="3"/>
      <c r="D9" s="14" t="s">
        <v>33</v>
      </c>
      <c r="E9" s="14" t="s">
        <v>34</v>
      </c>
      <c r="F9" s="14" t="s">
        <v>9</v>
      </c>
      <c r="G9" s="15" t="s">
        <v>10</v>
      </c>
      <c r="H9" s="14" t="s">
        <v>35</v>
      </c>
      <c r="I9" s="14" t="s">
        <v>36</v>
      </c>
      <c r="J9" s="16" t="s">
        <v>16</v>
      </c>
      <c r="K9" s="14"/>
      <c r="L9" s="3"/>
      <c r="M9" s="14" t="s">
        <v>33</v>
      </c>
      <c r="N9" s="14" t="s">
        <v>34</v>
      </c>
      <c r="O9" s="14" t="s">
        <v>9</v>
      </c>
      <c r="P9" s="16" t="s">
        <v>35</v>
      </c>
      <c r="Q9" s="14"/>
      <c r="R9" s="3"/>
      <c r="S9" s="14" t="s">
        <v>33</v>
      </c>
      <c r="T9" s="14" t="s">
        <v>34</v>
      </c>
      <c r="U9" s="14" t="s">
        <v>9</v>
      </c>
      <c r="V9" s="16" t="s">
        <v>36</v>
      </c>
    </row>
    <row r="10" spans="1:22" ht="12.75" x14ac:dyDescent="0.2">
      <c r="A10" s="7"/>
      <c r="C10" s="4" t="s">
        <v>17</v>
      </c>
      <c r="D10" s="4">
        <v>15</v>
      </c>
      <c r="E10" s="13" t="s">
        <v>39</v>
      </c>
      <c r="F10" s="4" t="s">
        <v>40</v>
      </c>
      <c r="G10" s="5">
        <v>8</v>
      </c>
      <c r="H10" s="4">
        <v>16</v>
      </c>
      <c r="I10" s="4">
        <v>17</v>
      </c>
      <c r="J10" s="6">
        <v>33</v>
      </c>
      <c r="K10" s="13"/>
      <c r="L10" s="4" t="s">
        <v>17</v>
      </c>
      <c r="M10" s="4">
        <v>15</v>
      </c>
      <c r="N10" s="13" t="s">
        <v>39</v>
      </c>
      <c r="O10" s="4" t="s">
        <v>40</v>
      </c>
      <c r="P10" s="6">
        <v>16</v>
      </c>
      <c r="Q10" s="13"/>
      <c r="R10" s="4" t="s">
        <v>17</v>
      </c>
      <c r="S10" s="4">
        <v>18</v>
      </c>
      <c r="T10" s="13" t="s">
        <v>41</v>
      </c>
      <c r="U10" s="4" t="s">
        <v>40</v>
      </c>
      <c r="V10" s="6">
        <v>20</v>
      </c>
    </row>
    <row r="11" spans="1:22" ht="12.75" x14ac:dyDescent="0.2">
      <c r="A11" s="7"/>
      <c r="C11" s="4" t="s">
        <v>18</v>
      </c>
      <c r="D11" s="4">
        <v>18</v>
      </c>
      <c r="E11" s="13" t="s">
        <v>41</v>
      </c>
      <c r="F11" s="4" t="s">
        <v>40</v>
      </c>
      <c r="G11" s="5">
        <v>8</v>
      </c>
      <c r="H11" s="4">
        <v>7</v>
      </c>
      <c r="I11" s="4">
        <v>20</v>
      </c>
      <c r="J11" s="6">
        <v>27</v>
      </c>
      <c r="K11" s="13"/>
      <c r="L11" s="4" t="s">
        <v>18</v>
      </c>
      <c r="M11" s="4">
        <v>7</v>
      </c>
      <c r="N11" s="13" t="s">
        <v>176</v>
      </c>
      <c r="O11" s="4" t="s">
        <v>40</v>
      </c>
      <c r="P11" s="6">
        <v>14</v>
      </c>
      <c r="Q11" s="13"/>
      <c r="R11" s="4" t="s">
        <v>18</v>
      </c>
      <c r="S11" s="4">
        <v>15</v>
      </c>
      <c r="T11" s="13" t="s">
        <v>39</v>
      </c>
      <c r="U11" s="4" t="s">
        <v>40</v>
      </c>
      <c r="V11" s="6">
        <v>17</v>
      </c>
    </row>
    <row r="12" spans="1:22" ht="12.75" x14ac:dyDescent="0.2">
      <c r="A12" s="7"/>
      <c r="C12" s="4" t="s">
        <v>19</v>
      </c>
      <c r="D12" s="4">
        <v>7</v>
      </c>
      <c r="E12" s="13" t="s">
        <v>176</v>
      </c>
      <c r="F12" s="4" t="s">
        <v>40</v>
      </c>
      <c r="G12" s="5">
        <v>8</v>
      </c>
      <c r="H12" s="4">
        <v>14</v>
      </c>
      <c r="I12" s="4">
        <v>12</v>
      </c>
      <c r="J12" s="6">
        <v>26</v>
      </c>
      <c r="K12" s="13"/>
      <c r="L12" s="4" t="s">
        <v>19</v>
      </c>
      <c r="M12" s="4">
        <v>12</v>
      </c>
      <c r="N12" s="13" t="s">
        <v>37</v>
      </c>
      <c r="O12" s="4" t="s">
        <v>38</v>
      </c>
      <c r="P12" s="6">
        <v>13</v>
      </c>
      <c r="Q12" s="13"/>
      <c r="R12" s="4" t="s">
        <v>19</v>
      </c>
      <c r="S12" s="4">
        <v>12</v>
      </c>
      <c r="T12" s="13" t="s">
        <v>37</v>
      </c>
      <c r="U12" s="4" t="s">
        <v>38</v>
      </c>
      <c r="V12" s="6">
        <v>12</v>
      </c>
    </row>
    <row r="13" spans="1:22" ht="12.75" x14ac:dyDescent="0.2">
      <c r="A13" s="7"/>
      <c r="C13" s="4" t="s">
        <v>20</v>
      </c>
      <c r="D13" s="4">
        <v>12</v>
      </c>
      <c r="E13" s="13" t="s">
        <v>37</v>
      </c>
      <c r="F13" s="4" t="s">
        <v>38</v>
      </c>
      <c r="G13" s="5">
        <v>6</v>
      </c>
      <c r="H13" s="4">
        <v>13</v>
      </c>
      <c r="I13" s="4">
        <v>12</v>
      </c>
      <c r="J13" s="6">
        <v>25</v>
      </c>
      <c r="K13" s="13"/>
      <c r="L13" s="4" t="s">
        <v>20</v>
      </c>
      <c r="M13" s="4">
        <v>18</v>
      </c>
      <c r="N13" s="13" t="s">
        <v>47</v>
      </c>
      <c r="O13" s="4" t="s">
        <v>48</v>
      </c>
      <c r="P13" s="6">
        <v>10</v>
      </c>
      <c r="Q13" s="13"/>
      <c r="R13" s="4" t="s">
        <v>20</v>
      </c>
      <c r="S13" s="4">
        <v>7</v>
      </c>
      <c r="T13" s="13" t="s">
        <v>176</v>
      </c>
      <c r="U13" s="4" t="s">
        <v>40</v>
      </c>
      <c r="V13" s="6">
        <v>12</v>
      </c>
    </row>
    <row r="14" spans="1:22" ht="12.75" x14ac:dyDescent="0.2">
      <c r="A14" s="7"/>
      <c r="C14" s="4" t="s">
        <v>21</v>
      </c>
      <c r="D14" s="4">
        <v>4</v>
      </c>
      <c r="E14" s="13" t="s">
        <v>43</v>
      </c>
      <c r="F14" s="4" t="s">
        <v>38</v>
      </c>
      <c r="G14" s="5">
        <v>6</v>
      </c>
      <c r="H14" s="4">
        <v>6</v>
      </c>
      <c r="I14" s="4">
        <v>9</v>
      </c>
      <c r="J14" s="6">
        <v>15</v>
      </c>
      <c r="K14" s="13"/>
      <c r="L14" s="4" t="s">
        <v>21</v>
      </c>
      <c r="M14" s="4">
        <v>8</v>
      </c>
      <c r="N14" s="13" t="s">
        <v>59</v>
      </c>
      <c r="O14" s="4" t="s">
        <v>60</v>
      </c>
      <c r="P14" s="6">
        <v>7</v>
      </c>
      <c r="Q14" s="13"/>
      <c r="R14" s="4" t="s">
        <v>21</v>
      </c>
      <c r="S14" s="4">
        <v>4</v>
      </c>
      <c r="T14" s="13" t="s">
        <v>43</v>
      </c>
      <c r="U14" s="4" t="s">
        <v>38</v>
      </c>
      <c r="V14" s="6">
        <v>9</v>
      </c>
    </row>
    <row r="15" spans="1:22" ht="12.75" x14ac:dyDescent="0.2">
      <c r="A15" s="7"/>
      <c r="C15" s="4" t="s">
        <v>22</v>
      </c>
      <c r="D15" s="4">
        <v>5</v>
      </c>
      <c r="E15" s="13" t="s">
        <v>160</v>
      </c>
      <c r="F15" s="4" t="s">
        <v>60</v>
      </c>
      <c r="G15" s="5">
        <v>8</v>
      </c>
      <c r="H15" s="4">
        <v>6</v>
      </c>
      <c r="I15" s="4">
        <v>7</v>
      </c>
      <c r="J15" s="6">
        <v>13</v>
      </c>
      <c r="K15" s="13"/>
      <c r="L15" s="4" t="s">
        <v>22</v>
      </c>
      <c r="M15" s="4">
        <v>18</v>
      </c>
      <c r="N15" s="13" t="s">
        <v>41</v>
      </c>
      <c r="O15" s="4" t="s">
        <v>40</v>
      </c>
      <c r="P15" s="6">
        <v>7</v>
      </c>
      <c r="Q15" s="13"/>
      <c r="R15" s="4" t="s">
        <v>22</v>
      </c>
      <c r="S15" s="4">
        <v>7</v>
      </c>
      <c r="T15" s="13" t="s">
        <v>44</v>
      </c>
      <c r="U15" s="4" t="s">
        <v>45</v>
      </c>
      <c r="V15" s="6">
        <v>8</v>
      </c>
    </row>
    <row r="16" spans="1:22" ht="12.75" x14ac:dyDescent="0.2">
      <c r="A16" s="7"/>
      <c r="C16" s="4" t="s">
        <v>46</v>
      </c>
      <c r="D16" s="4">
        <v>10</v>
      </c>
      <c r="E16" s="13" t="s">
        <v>100</v>
      </c>
      <c r="F16" s="4" t="s">
        <v>60</v>
      </c>
      <c r="G16" s="5">
        <v>8</v>
      </c>
      <c r="H16" s="4">
        <v>6</v>
      </c>
      <c r="I16" s="4">
        <v>7</v>
      </c>
      <c r="J16" s="6">
        <v>13</v>
      </c>
      <c r="K16" s="13"/>
      <c r="L16" s="4" t="s">
        <v>46</v>
      </c>
      <c r="M16" s="4">
        <v>20</v>
      </c>
      <c r="N16" s="13" t="s">
        <v>62</v>
      </c>
      <c r="O16" s="4" t="s">
        <v>45</v>
      </c>
      <c r="P16" s="6">
        <v>6</v>
      </c>
      <c r="Q16" s="13"/>
      <c r="R16" s="4" t="s">
        <v>46</v>
      </c>
      <c r="S16" s="4">
        <v>5</v>
      </c>
      <c r="T16" s="13" t="s">
        <v>160</v>
      </c>
      <c r="U16" s="4" t="s">
        <v>60</v>
      </c>
      <c r="V16" s="6">
        <v>7</v>
      </c>
    </row>
    <row r="17" spans="1:22" ht="12.75" x14ac:dyDescent="0.2">
      <c r="A17" s="7"/>
      <c r="C17" s="4" t="s">
        <v>49</v>
      </c>
      <c r="D17" s="4">
        <v>15</v>
      </c>
      <c r="E17" s="13" t="s">
        <v>91</v>
      </c>
      <c r="F17" s="4" t="s">
        <v>38</v>
      </c>
      <c r="G17" s="5">
        <v>6</v>
      </c>
      <c r="H17" s="4">
        <v>6</v>
      </c>
      <c r="I17" s="4">
        <v>7</v>
      </c>
      <c r="J17" s="6">
        <v>13</v>
      </c>
      <c r="K17" s="13"/>
      <c r="L17" s="4" t="s">
        <v>49</v>
      </c>
      <c r="M17" s="4">
        <v>5</v>
      </c>
      <c r="N17" s="13" t="s">
        <v>160</v>
      </c>
      <c r="O17" s="4" t="s">
        <v>60</v>
      </c>
      <c r="P17" s="6">
        <v>6</v>
      </c>
      <c r="Q17" s="13"/>
      <c r="R17" s="4" t="s">
        <v>49</v>
      </c>
      <c r="S17" s="4">
        <v>10</v>
      </c>
      <c r="T17" s="13" t="s">
        <v>100</v>
      </c>
      <c r="U17" s="4" t="s">
        <v>60</v>
      </c>
      <c r="V17" s="6">
        <v>7</v>
      </c>
    </row>
    <row r="18" spans="1:22" ht="12.75" x14ac:dyDescent="0.2">
      <c r="A18" s="7"/>
      <c r="C18" s="4" t="s">
        <v>51</v>
      </c>
      <c r="D18" s="4">
        <v>8</v>
      </c>
      <c r="E18" s="13" t="s">
        <v>59</v>
      </c>
      <c r="F18" s="4" t="s">
        <v>60</v>
      </c>
      <c r="G18" s="5">
        <v>8</v>
      </c>
      <c r="H18" s="4">
        <v>7</v>
      </c>
      <c r="I18" s="4">
        <v>5</v>
      </c>
      <c r="J18" s="6">
        <v>12</v>
      </c>
      <c r="K18" s="13"/>
      <c r="L18" s="4" t="s">
        <v>51</v>
      </c>
      <c r="M18" s="4">
        <v>10</v>
      </c>
      <c r="N18" s="13" t="s">
        <v>100</v>
      </c>
      <c r="O18" s="4" t="s">
        <v>60</v>
      </c>
      <c r="P18" s="6">
        <v>6</v>
      </c>
      <c r="Q18" s="13"/>
      <c r="R18" s="4" t="s">
        <v>51</v>
      </c>
      <c r="S18" s="4">
        <v>5</v>
      </c>
      <c r="T18" s="13" t="s">
        <v>189</v>
      </c>
      <c r="U18" s="4" t="s">
        <v>38</v>
      </c>
      <c r="V18" s="6">
        <v>7</v>
      </c>
    </row>
    <row r="19" spans="1:22" ht="12.75" x14ac:dyDescent="0.2">
      <c r="A19" s="7"/>
      <c r="C19" s="4" t="s">
        <v>54</v>
      </c>
      <c r="D19" s="4">
        <v>7</v>
      </c>
      <c r="E19" s="13" t="s">
        <v>44</v>
      </c>
      <c r="F19" s="4" t="s">
        <v>45</v>
      </c>
      <c r="G19" s="5">
        <v>8</v>
      </c>
      <c r="H19" s="4">
        <v>4</v>
      </c>
      <c r="I19" s="4">
        <v>8</v>
      </c>
      <c r="J19" s="6">
        <v>12</v>
      </c>
      <c r="K19" s="13"/>
      <c r="L19" s="4" t="s">
        <v>54</v>
      </c>
      <c r="M19" s="4">
        <v>7</v>
      </c>
      <c r="N19" s="13" t="s">
        <v>73</v>
      </c>
      <c r="O19" s="4" t="s">
        <v>48</v>
      </c>
      <c r="P19" s="6">
        <v>6</v>
      </c>
      <c r="Q19" s="13"/>
      <c r="R19" s="4" t="s">
        <v>54</v>
      </c>
      <c r="S19" s="4">
        <v>15</v>
      </c>
      <c r="T19" s="13" t="s">
        <v>91</v>
      </c>
      <c r="U19" s="4" t="s">
        <v>38</v>
      </c>
      <c r="V19" s="6">
        <v>7</v>
      </c>
    </row>
    <row r="20" spans="1:22" ht="12.75" x14ac:dyDescent="0.2">
      <c r="A20" s="7"/>
      <c r="C20" s="4" t="s">
        <v>56</v>
      </c>
      <c r="D20" s="4">
        <v>18</v>
      </c>
      <c r="E20" s="13" t="s">
        <v>47</v>
      </c>
      <c r="F20" s="4" t="s">
        <v>48</v>
      </c>
      <c r="G20" s="5">
        <v>6</v>
      </c>
      <c r="H20" s="4">
        <v>10</v>
      </c>
      <c r="I20" s="4">
        <v>1</v>
      </c>
      <c r="J20" s="6">
        <v>11</v>
      </c>
      <c r="K20" s="13"/>
      <c r="L20" s="4" t="s">
        <v>56</v>
      </c>
      <c r="M20" s="4">
        <v>15</v>
      </c>
      <c r="N20" s="13" t="s">
        <v>91</v>
      </c>
      <c r="O20" s="4" t="s">
        <v>38</v>
      </c>
      <c r="P20" s="6">
        <v>6</v>
      </c>
      <c r="Q20" s="13"/>
      <c r="R20" s="4" t="s">
        <v>56</v>
      </c>
      <c r="S20" s="4">
        <v>10</v>
      </c>
      <c r="T20" s="13" t="s">
        <v>64</v>
      </c>
      <c r="U20" s="4" t="s">
        <v>65</v>
      </c>
      <c r="V20" s="6">
        <v>7</v>
      </c>
    </row>
    <row r="21" spans="1:22" ht="12.75" x14ac:dyDescent="0.2">
      <c r="A21" s="7"/>
      <c r="C21" s="4" t="s">
        <v>58</v>
      </c>
      <c r="D21" s="4">
        <v>20</v>
      </c>
      <c r="E21" s="13" t="s">
        <v>62</v>
      </c>
      <c r="F21" s="4" t="s">
        <v>45</v>
      </c>
      <c r="G21" s="5">
        <v>8</v>
      </c>
      <c r="H21" s="4">
        <v>6</v>
      </c>
      <c r="I21" s="4">
        <v>5</v>
      </c>
      <c r="J21" s="6">
        <v>11</v>
      </c>
      <c r="K21" s="13"/>
      <c r="L21" s="4" t="s">
        <v>58</v>
      </c>
      <c r="M21" s="4">
        <v>7</v>
      </c>
      <c r="N21" s="13" t="s">
        <v>42</v>
      </c>
      <c r="O21" s="4" t="s">
        <v>38</v>
      </c>
      <c r="P21" s="6">
        <v>6</v>
      </c>
      <c r="Q21" s="13"/>
      <c r="R21" s="4" t="s">
        <v>58</v>
      </c>
      <c r="S21" s="4">
        <v>5</v>
      </c>
      <c r="T21" s="13" t="s">
        <v>57</v>
      </c>
      <c r="U21" s="4" t="s">
        <v>45</v>
      </c>
      <c r="V21" s="6">
        <v>6</v>
      </c>
    </row>
    <row r="22" spans="1:22" ht="12.75" x14ac:dyDescent="0.2">
      <c r="A22" s="7"/>
      <c r="C22" s="4" t="s">
        <v>61</v>
      </c>
      <c r="D22" s="4">
        <v>8</v>
      </c>
      <c r="E22" s="13" t="s">
        <v>178</v>
      </c>
      <c r="F22" s="4" t="s">
        <v>40</v>
      </c>
      <c r="G22" s="5">
        <v>8</v>
      </c>
      <c r="H22" s="4">
        <v>6</v>
      </c>
      <c r="I22" s="4">
        <v>5</v>
      </c>
      <c r="J22" s="6">
        <v>11</v>
      </c>
      <c r="K22" s="13"/>
      <c r="L22" s="4" t="s">
        <v>61</v>
      </c>
      <c r="M22" s="4">
        <v>4</v>
      </c>
      <c r="N22" s="13" t="s">
        <v>43</v>
      </c>
      <c r="O22" s="4" t="s">
        <v>38</v>
      </c>
      <c r="P22" s="6">
        <v>6</v>
      </c>
      <c r="Q22" s="13"/>
      <c r="R22" s="4" t="s">
        <v>61</v>
      </c>
      <c r="S22" s="4">
        <v>14</v>
      </c>
      <c r="T22" s="13" t="s">
        <v>75</v>
      </c>
      <c r="U22" s="4" t="s">
        <v>60</v>
      </c>
      <c r="V22" s="6">
        <v>6</v>
      </c>
    </row>
    <row r="23" spans="1:22" ht="12.75" x14ac:dyDescent="0.2">
      <c r="A23" s="7"/>
      <c r="C23" s="4" t="s">
        <v>63</v>
      </c>
      <c r="D23" s="4">
        <v>14</v>
      </c>
      <c r="E23" s="13" t="s">
        <v>75</v>
      </c>
      <c r="F23" s="4" t="s">
        <v>60</v>
      </c>
      <c r="G23" s="5">
        <v>8</v>
      </c>
      <c r="H23" s="4">
        <v>5</v>
      </c>
      <c r="I23" s="4">
        <v>6</v>
      </c>
      <c r="J23" s="6">
        <v>11</v>
      </c>
      <c r="K23" s="13"/>
      <c r="L23" s="4" t="s">
        <v>63</v>
      </c>
      <c r="M23" s="4">
        <v>9</v>
      </c>
      <c r="N23" s="13" t="s">
        <v>117</v>
      </c>
      <c r="O23" s="4" t="s">
        <v>105</v>
      </c>
      <c r="P23" s="6">
        <v>6</v>
      </c>
      <c r="Q23" s="13"/>
      <c r="R23" s="4" t="s">
        <v>63</v>
      </c>
      <c r="S23" s="4">
        <v>14</v>
      </c>
      <c r="T23" s="13" t="s">
        <v>71</v>
      </c>
      <c r="U23" s="4" t="s">
        <v>48</v>
      </c>
      <c r="V23" s="6">
        <v>6</v>
      </c>
    </row>
    <row r="24" spans="1:22" ht="12.75" x14ac:dyDescent="0.2">
      <c r="A24" s="7"/>
      <c r="C24" s="4" t="s">
        <v>66</v>
      </c>
      <c r="D24" s="4">
        <v>10</v>
      </c>
      <c r="E24" s="13" t="s">
        <v>64</v>
      </c>
      <c r="F24" s="4" t="s">
        <v>65</v>
      </c>
      <c r="G24" s="5">
        <v>6</v>
      </c>
      <c r="H24" s="4">
        <v>4</v>
      </c>
      <c r="I24" s="4">
        <v>7</v>
      </c>
      <c r="J24" s="6">
        <v>11</v>
      </c>
      <c r="K24" s="13"/>
      <c r="L24" s="4" t="s">
        <v>66</v>
      </c>
      <c r="M24" s="4">
        <v>8</v>
      </c>
      <c r="N24" s="13" t="s">
        <v>178</v>
      </c>
      <c r="O24" s="4" t="s">
        <v>40</v>
      </c>
      <c r="P24" s="6">
        <v>6</v>
      </c>
      <c r="Q24" s="13"/>
      <c r="R24" s="4" t="s">
        <v>66</v>
      </c>
      <c r="S24" s="4">
        <v>13</v>
      </c>
      <c r="T24" s="13" t="s">
        <v>82</v>
      </c>
      <c r="U24" s="4" t="s">
        <v>40</v>
      </c>
      <c r="V24" s="6">
        <v>6</v>
      </c>
    </row>
    <row r="25" spans="1:22" ht="12.75" x14ac:dyDescent="0.2">
      <c r="A25" s="7"/>
      <c r="C25" s="4" t="s">
        <v>68</v>
      </c>
      <c r="D25" s="4">
        <v>7</v>
      </c>
      <c r="E25" s="13" t="s">
        <v>42</v>
      </c>
      <c r="F25" s="4" t="s">
        <v>38</v>
      </c>
      <c r="G25" s="5">
        <v>6</v>
      </c>
      <c r="H25" s="4">
        <v>6</v>
      </c>
      <c r="I25" s="4">
        <v>4</v>
      </c>
      <c r="J25" s="6">
        <v>10</v>
      </c>
      <c r="K25" s="13"/>
      <c r="L25" s="4" t="s">
        <v>68</v>
      </c>
      <c r="M25" s="4">
        <v>13</v>
      </c>
      <c r="N25" s="13" t="s">
        <v>107</v>
      </c>
      <c r="O25" s="4" t="s">
        <v>94</v>
      </c>
      <c r="P25" s="6">
        <v>6</v>
      </c>
      <c r="Q25" s="13"/>
      <c r="R25" s="4" t="s">
        <v>68</v>
      </c>
      <c r="S25" s="4">
        <v>9</v>
      </c>
      <c r="T25" s="13" t="s">
        <v>93</v>
      </c>
      <c r="U25" s="4" t="s">
        <v>94</v>
      </c>
      <c r="V25" s="6">
        <v>6</v>
      </c>
    </row>
    <row r="26" spans="1:22" ht="12.75" x14ac:dyDescent="0.2">
      <c r="A26" s="7"/>
      <c r="C26" s="4" t="s">
        <v>70</v>
      </c>
      <c r="D26" s="4">
        <v>13</v>
      </c>
      <c r="E26" s="13" t="s">
        <v>188</v>
      </c>
      <c r="F26" s="4" t="s">
        <v>60</v>
      </c>
      <c r="G26" s="5">
        <v>8</v>
      </c>
      <c r="H26" s="4">
        <v>5</v>
      </c>
      <c r="I26" s="4">
        <v>5</v>
      </c>
      <c r="J26" s="6">
        <v>10</v>
      </c>
      <c r="K26" s="13"/>
      <c r="L26" s="4" t="s">
        <v>70</v>
      </c>
      <c r="M26" s="4">
        <v>14</v>
      </c>
      <c r="N26" s="13" t="s">
        <v>75</v>
      </c>
      <c r="O26" s="4" t="s">
        <v>60</v>
      </c>
      <c r="P26" s="6">
        <v>5</v>
      </c>
      <c r="Q26" s="13"/>
      <c r="R26" s="4" t="s">
        <v>70</v>
      </c>
      <c r="S26" s="4">
        <v>20</v>
      </c>
      <c r="T26" s="13" t="s">
        <v>62</v>
      </c>
      <c r="U26" s="4" t="s">
        <v>45</v>
      </c>
      <c r="V26" s="6">
        <v>5</v>
      </c>
    </row>
    <row r="27" spans="1:22" ht="12.75" x14ac:dyDescent="0.2">
      <c r="A27" s="7"/>
      <c r="C27" s="4" t="s">
        <v>72</v>
      </c>
      <c r="D27" s="4">
        <v>5</v>
      </c>
      <c r="E27" s="13" t="s">
        <v>57</v>
      </c>
      <c r="F27" s="4" t="s">
        <v>45</v>
      </c>
      <c r="G27" s="5">
        <v>8</v>
      </c>
      <c r="H27" s="4">
        <v>4</v>
      </c>
      <c r="I27" s="4">
        <v>6</v>
      </c>
      <c r="J27" s="6">
        <v>10</v>
      </c>
      <c r="K27" s="13"/>
      <c r="L27" s="4" t="s">
        <v>72</v>
      </c>
      <c r="M27" s="4">
        <v>13</v>
      </c>
      <c r="N27" s="13" t="s">
        <v>188</v>
      </c>
      <c r="O27" s="4" t="s">
        <v>60</v>
      </c>
      <c r="P27" s="6">
        <v>5</v>
      </c>
      <c r="Q27" s="13"/>
      <c r="R27" s="4" t="s">
        <v>72</v>
      </c>
      <c r="S27" s="4">
        <v>11</v>
      </c>
      <c r="T27" s="13" t="s">
        <v>89</v>
      </c>
      <c r="U27" s="4" t="s">
        <v>60</v>
      </c>
      <c r="V27" s="6">
        <v>5</v>
      </c>
    </row>
    <row r="28" spans="1:22" ht="12.75" x14ac:dyDescent="0.2">
      <c r="A28" s="7"/>
      <c r="C28" s="4" t="s">
        <v>74</v>
      </c>
      <c r="D28" s="4">
        <v>9</v>
      </c>
      <c r="E28" s="13" t="s">
        <v>93</v>
      </c>
      <c r="F28" s="4" t="s">
        <v>94</v>
      </c>
      <c r="G28" s="5">
        <v>8</v>
      </c>
      <c r="H28" s="4">
        <v>4</v>
      </c>
      <c r="I28" s="4">
        <v>6</v>
      </c>
      <c r="J28" s="6">
        <v>10</v>
      </c>
      <c r="K28" s="13"/>
      <c r="L28" s="4" t="s">
        <v>74</v>
      </c>
      <c r="M28" s="4">
        <v>13</v>
      </c>
      <c r="N28" s="13" t="s">
        <v>77</v>
      </c>
      <c r="O28" s="4" t="s">
        <v>38</v>
      </c>
      <c r="P28" s="6">
        <v>5</v>
      </c>
      <c r="Q28" s="13"/>
      <c r="R28" s="4" t="s">
        <v>74</v>
      </c>
      <c r="S28" s="4">
        <v>8</v>
      </c>
      <c r="T28" s="13" t="s">
        <v>59</v>
      </c>
      <c r="U28" s="4" t="s">
        <v>60</v>
      </c>
      <c r="V28" s="6">
        <v>5</v>
      </c>
    </row>
    <row r="29" spans="1:22" ht="12.75" x14ac:dyDescent="0.2">
      <c r="A29" s="7"/>
      <c r="C29" s="4" t="s">
        <v>76</v>
      </c>
      <c r="D29" s="4">
        <v>13</v>
      </c>
      <c r="E29" s="13" t="s">
        <v>107</v>
      </c>
      <c r="F29" s="4" t="s">
        <v>94</v>
      </c>
      <c r="G29" s="5">
        <v>8</v>
      </c>
      <c r="H29" s="4">
        <v>6</v>
      </c>
      <c r="I29" s="4">
        <v>3</v>
      </c>
      <c r="J29" s="6">
        <v>9</v>
      </c>
      <c r="K29" s="13"/>
      <c r="L29" s="4" t="s">
        <v>76</v>
      </c>
      <c r="M29" s="4">
        <v>14</v>
      </c>
      <c r="N29" s="13" t="s">
        <v>50</v>
      </c>
      <c r="O29" s="4" t="s">
        <v>38</v>
      </c>
      <c r="P29" s="6">
        <v>5</v>
      </c>
      <c r="Q29" s="13"/>
      <c r="R29" s="4" t="s">
        <v>76</v>
      </c>
      <c r="S29" s="4">
        <v>13</v>
      </c>
      <c r="T29" s="13" t="s">
        <v>188</v>
      </c>
      <c r="U29" s="4" t="s">
        <v>60</v>
      </c>
      <c r="V29" s="6">
        <v>5</v>
      </c>
    </row>
    <row r="30" spans="1:22" ht="12.75" x14ac:dyDescent="0.2">
      <c r="A30" s="7"/>
      <c r="C30" s="4" t="s">
        <v>78</v>
      </c>
      <c r="D30" s="4">
        <v>15</v>
      </c>
      <c r="E30" s="13" t="s">
        <v>141</v>
      </c>
      <c r="F30" s="4" t="s">
        <v>94</v>
      </c>
      <c r="G30" s="5">
        <v>8</v>
      </c>
      <c r="H30" s="4">
        <v>5</v>
      </c>
      <c r="I30" s="4">
        <v>4</v>
      </c>
      <c r="J30" s="6">
        <v>9</v>
      </c>
      <c r="K30" s="13"/>
      <c r="L30" s="4" t="s">
        <v>78</v>
      </c>
      <c r="M30" s="4">
        <v>15</v>
      </c>
      <c r="N30" s="13" t="s">
        <v>141</v>
      </c>
      <c r="O30" s="4" t="s">
        <v>94</v>
      </c>
      <c r="P30" s="6">
        <v>5</v>
      </c>
      <c r="Q30" s="13"/>
      <c r="R30" s="4" t="s">
        <v>78</v>
      </c>
      <c r="S30" s="4">
        <v>8</v>
      </c>
      <c r="T30" s="13" t="s">
        <v>178</v>
      </c>
      <c r="U30" s="4" t="s">
        <v>40</v>
      </c>
      <c r="V30" s="6">
        <v>5</v>
      </c>
    </row>
    <row r="31" spans="1:22" ht="12.75" x14ac:dyDescent="0.2">
      <c r="A31" s="7"/>
      <c r="C31" s="4" t="s">
        <v>81</v>
      </c>
      <c r="D31" s="4">
        <v>11</v>
      </c>
      <c r="E31" s="13" t="s">
        <v>89</v>
      </c>
      <c r="F31" s="4" t="s">
        <v>60</v>
      </c>
      <c r="G31" s="5">
        <v>8</v>
      </c>
      <c r="H31" s="4">
        <v>4</v>
      </c>
      <c r="I31" s="4">
        <v>5</v>
      </c>
      <c r="J31" s="6">
        <v>9</v>
      </c>
      <c r="K31" s="13"/>
      <c r="L31" s="4" t="s">
        <v>81</v>
      </c>
      <c r="M31" s="4">
        <v>19</v>
      </c>
      <c r="N31" s="13" t="s">
        <v>115</v>
      </c>
      <c r="O31" s="4" t="s">
        <v>94</v>
      </c>
      <c r="P31" s="6">
        <v>5</v>
      </c>
      <c r="Q31" s="13"/>
      <c r="R31" s="4" t="s">
        <v>81</v>
      </c>
      <c r="S31" s="4">
        <v>8</v>
      </c>
      <c r="T31" s="13" t="s">
        <v>207</v>
      </c>
      <c r="U31" s="4" t="s">
        <v>45</v>
      </c>
      <c r="V31" s="6">
        <v>4</v>
      </c>
    </row>
    <row r="32" spans="1:22" ht="12.75" x14ac:dyDescent="0.2">
      <c r="A32" s="7"/>
      <c r="C32" s="4" t="s">
        <v>83</v>
      </c>
      <c r="D32" s="4">
        <v>13</v>
      </c>
      <c r="E32" s="13" t="s">
        <v>82</v>
      </c>
      <c r="F32" s="4" t="s">
        <v>40</v>
      </c>
      <c r="G32" s="5">
        <v>8</v>
      </c>
      <c r="H32" s="4">
        <v>3</v>
      </c>
      <c r="I32" s="4">
        <v>6</v>
      </c>
      <c r="J32" s="6">
        <v>9</v>
      </c>
      <c r="K32" s="13"/>
      <c r="L32" s="4" t="s">
        <v>83</v>
      </c>
      <c r="M32" s="4">
        <v>2</v>
      </c>
      <c r="N32" s="13" t="s">
        <v>204</v>
      </c>
      <c r="O32" s="4" t="s">
        <v>45</v>
      </c>
      <c r="P32" s="6">
        <v>4</v>
      </c>
      <c r="Q32" s="13"/>
      <c r="R32" s="4" t="s">
        <v>83</v>
      </c>
      <c r="S32" s="4">
        <v>18</v>
      </c>
      <c r="T32" s="13" t="s">
        <v>67</v>
      </c>
      <c r="U32" s="4" t="s">
        <v>53</v>
      </c>
      <c r="V32" s="6">
        <v>4</v>
      </c>
    </row>
    <row r="33" spans="1:22" ht="12.75" x14ac:dyDescent="0.2">
      <c r="A33" s="7"/>
      <c r="C33" s="4" t="s">
        <v>85</v>
      </c>
      <c r="D33" s="4">
        <v>9</v>
      </c>
      <c r="E33" s="13" t="s">
        <v>117</v>
      </c>
      <c r="F33" s="4" t="s">
        <v>105</v>
      </c>
      <c r="G33" s="5">
        <v>6</v>
      </c>
      <c r="H33" s="4">
        <v>6</v>
      </c>
      <c r="I33" s="4">
        <v>2</v>
      </c>
      <c r="J33" s="6">
        <v>8</v>
      </c>
      <c r="K33" s="13"/>
      <c r="L33" s="4" t="s">
        <v>85</v>
      </c>
      <c r="M33" s="4">
        <v>7</v>
      </c>
      <c r="N33" s="13" t="s">
        <v>44</v>
      </c>
      <c r="O33" s="4" t="s">
        <v>45</v>
      </c>
      <c r="P33" s="6">
        <v>4</v>
      </c>
      <c r="Q33" s="13"/>
      <c r="R33" s="4" t="s">
        <v>85</v>
      </c>
      <c r="S33" s="4">
        <v>5</v>
      </c>
      <c r="T33" s="13" t="s">
        <v>123</v>
      </c>
      <c r="U33" s="4" t="s">
        <v>53</v>
      </c>
      <c r="V33" s="6">
        <v>4</v>
      </c>
    </row>
    <row r="34" spans="1:22" ht="12.75" x14ac:dyDescent="0.2">
      <c r="A34" s="7"/>
      <c r="C34" s="4" t="s">
        <v>88</v>
      </c>
      <c r="D34" s="4">
        <v>14</v>
      </c>
      <c r="E34" s="13" t="s">
        <v>50</v>
      </c>
      <c r="F34" s="4" t="s">
        <v>38</v>
      </c>
      <c r="G34" s="5">
        <v>5</v>
      </c>
      <c r="H34" s="4">
        <v>5</v>
      </c>
      <c r="I34" s="4">
        <v>3</v>
      </c>
      <c r="J34" s="6">
        <v>8</v>
      </c>
      <c r="K34" s="13"/>
      <c r="L34" s="4" t="s">
        <v>88</v>
      </c>
      <c r="M34" s="4">
        <v>5</v>
      </c>
      <c r="N34" s="13" t="s">
        <v>57</v>
      </c>
      <c r="O34" s="4" t="s">
        <v>45</v>
      </c>
      <c r="P34" s="6">
        <v>4</v>
      </c>
      <c r="Q34" s="13"/>
      <c r="R34" s="4" t="s">
        <v>88</v>
      </c>
      <c r="S34" s="4">
        <v>16</v>
      </c>
      <c r="T34" s="13" t="s">
        <v>55</v>
      </c>
      <c r="U34" s="4" t="s">
        <v>53</v>
      </c>
      <c r="V34" s="6">
        <v>4</v>
      </c>
    </row>
    <row r="35" spans="1:22" ht="12.75" x14ac:dyDescent="0.2">
      <c r="A35" s="7"/>
      <c r="C35" s="4" t="s">
        <v>90</v>
      </c>
      <c r="D35" s="4">
        <v>13</v>
      </c>
      <c r="E35" s="13" t="s">
        <v>77</v>
      </c>
      <c r="F35" s="4" t="s">
        <v>38</v>
      </c>
      <c r="G35" s="5">
        <v>6</v>
      </c>
      <c r="H35" s="4">
        <v>5</v>
      </c>
      <c r="I35" s="4">
        <v>3</v>
      </c>
      <c r="J35" s="6">
        <v>8</v>
      </c>
      <c r="K35" s="13"/>
      <c r="L35" s="4" t="s">
        <v>90</v>
      </c>
      <c r="M35" s="4">
        <v>11</v>
      </c>
      <c r="N35" s="13" t="s">
        <v>89</v>
      </c>
      <c r="O35" s="4" t="s">
        <v>60</v>
      </c>
      <c r="P35" s="6">
        <v>4</v>
      </c>
      <c r="Q35" s="13"/>
      <c r="R35" s="4" t="s">
        <v>90</v>
      </c>
      <c r="S35" s="4">
        <v>15</v>
      </c>
      <c r="T35" s="13" t="s">
        <v>69</v>
      </c>
      <c r="U35" s="4" t="s">
        <v>53</v>
      </c>
      <c r="V35" s="6">
        <v>4</v>
      </c>
    </row>
    <row r="36" spans="1:22" ht="12.75" x14ac:dyDescent="0.2">
      <c r="A36" s="7"/>
      <c r="C36" s="4" t="s">
        <v>92</v>
      </c>
      <c r="D36" s="4">
        <v>19</v>
      </c>
      <c r="E36" s="13" t="s">
        <v>115</v>
      </c>
      <c r="F36" s="4" t="s">
        <v>94</v>
      </c>
      <c r="G36" s="5">
        <v>8</v>
      </c>
      <c r="H36" s="4">
        <v>5</v>
      </c>
      <c r="I36" s="4">
        <v>3</v>
      </c>
      <c r="J36" s="6">
        <v>8</v>
      </c>
      <c r="K36" s="13"/>
      <c r="L36" s="4" t="s">
        <v>92</v>
      </c>
      <c r="M36" s="4">
        <v>20</v>
      </c>
      <c r="N36" s="13" t="s">
        <v>52</v>
      </c>
      <c r="O36" s="4" t="s">
        <v>53</v>
      </c>
      <c r="P36" s="6">
        <v>4</v>
      </c>
      <c r="Q36" s="13"/>
      <c r="R36" s="4" t="s">
        <v>92</v>
      </c>
      <c r="S36" s="4">
        <v>7</v>
      </c>
      <c r="T36" s="13" t="s">
        <v>42</v>
      </c>
      <c r="U36" s="4" t="s">
        <v>38</v>
      </c>
      <c r="V36" s="6">
        <v>4</v>
      </c>
    </row>
    <row r="37" spans="1:22" ht="12.75" x14ac:dyDescent="0.2">
      <c r="A37" s="7"/>
      <c r="C37" s="4" t="s">
        <v>95</v>
      </c>
      <c r="D37" s="4">
        <v>16</v>
      </c>
      <c r="E37" s="13" t="s">
        <v>55</v>
      </c>
      <c r="F37" s="4" t="s">
        <v>53</v>
      </c>
      <c r="G37" s="5">
        <v>5</v>
      </c>
      <c r="H37" s="4">
        <v>4</v>
      </c>
      <c r="I37" s="4">
        <v>4</v>
      </c>
      <c r="J37" s="6">
        <v>8</v>
      </c>
      <c r="K37" s="13"/>
      <c r="L37" s="4" t="s">
        <v>95</v>
      </c>
      <c r="M37" s="4">
        <v>10</v>
      </c>
      <c r="N37" s="13" t="s">
        <v>111</v>
      </c>
      <c r="O37" s="4" t="s">
        <v>53</v>
      </c>
      <c r="P37" s="6">
        <v>4</v>
      </c>
      <c r="Q37" s="13"/>
      <c r="R37" s="4" t="s">
        <v>95</v>
      </c>
      <c r="S37" s="4">
        <v>20</v>
      </c>
      <c r="T37" s="13" t="s">
        <v>96</v>
      </c>
      <c r="U37" s="4" t="s">
        <v>65</v>
      </c>
      <c r="V37" s="6">
        <v>4</v>
      </c>
    </row>
    <row r="38" spans="1:22" ht="12.75" x14ac:dyDescent="0.2">
      <c r="A38" s="7"/>
      <c r="C38" s="4" t="s">
        <v>97</v>
      </c>
      <c r="D38" s="4">
        <v>4</v>
      </c>
      <c r="E38" s="13" t="s">
        <v>151</v>
      </c>
      <c r="F38" s="4" t="s">
        <v>40</v>
      </c>
      <c r="G38" s="5">
        <v>7</v>
      </c>
      <c r="H38" s="4">
        <v>4</v>
      </c>
      <c r="I38" s="4">
        <v>4</v>
      </c>
      <c r="J38" s="6">
        <v>8</v>
      </c>
      <c r="K38" s="13"/>
      <c r="L38" s="4" t="s">
        <v>97</v>
      </c>
      <c r="M38" s="4">
        <v>16</v>
      </c>
      <c r="N38" s="13" t="s">
        <v>55</v>
      </c>
      <c r="O38" s="4" t="s">
        <v>53</v>
      </c>
      <c r="P38" s="6">
        <v>4</v>
      </c>
      <c r="Q38" s="13"/>
      <c r="R38" s="4" t="s">
        <v>97</v>
      </c>
      <c r="S38" s="4">
        <v>10</v>
      </c>
      <c r="T38" s="13" t="s">
        <v>201</v>
      </c>
      <c r="U38" s="4" t="s">
        <v>40</v>
      </c>
      <c r="V38" s="6">
        <v>4</v>
      </c>
    </row>
    <row r="39" spans="1:22" ht="12.75" x14ac:dyDescent="0.2">
      <c r="A39" s="7"/>
      <c r="C39" s="4" t="s">
        <v>99</v>
      </c>
      <c r="D39" s="4">
        <v>5</v>
      </c>
      <c r="E39" s="13" t="s">
        <v>189</v>
      </c>
      <c r="F39" s="4" t="s">
        <v>38</v>
      </c>
      <c r="G39" s="5">
        <v>6</v>
      </c>
      <c r="H39" s="4">
        <v>1</v>
      </c>
      <c r="I39" s="4">
        <v>7</v>
      </c>
      <c r="J39" s="6">
        <v>8</v>
      </c>
      <c r="K39" s="13"/>
      <c r="L39" s="4" t="s">
        <v>99</v>
      </c>
      <c r="M39" s="4">
        <v>11</v>
      </c>
      <c r="N39" s="13" t="s">
        <v>229</v>
      </c>
      <c r="O39" s="4" t="s">
        <v>105</v>
      </c>
      <c r="P39" s="6">
        <v>4</v>
      </c>
      <c r="Q39" s="13"/>
      <c r="R39" s="4" t="s">
        <v>99</v>
      </c>
      <c r="S39" s="4">
        <v>4</v>
      </c>
      <c r="T39" s="13" t="s">
        <v>151</v>
      </c>
      <c r="U39" s="4" t="s">
        <v>40</v>
      </c>
      <c r="V39" s="6">
        <v>4</v>
      </c>
    </row>
    <row r="40" spans="1:22" ht="12.75" x14ac:dyDescent="0.2">
      <c r="A40" s="7"/>
      <c r="C40" s="4" t="s">
        <v>101</v>
      </c>
      <c r="D40" s="4">
        <v>7</v>
      </c>
      <c r="E40" s="13" t="s">
        <v>73</v>
      </c>
      <c r="F40" s="4" t="s">
        <v>48</v>
      </c>
      <c r="G40" s="5">
        <v>6</v>
      </c>
      <c r="H40" s="4">
        <v>6</v>
      </c>
      <c r="I40" s="4">
        <v>1</v>
      </c>
      <c r="J40" s="6">
        <v>7</v>
      </c>
      <c r="K40" s="13"/>
      <c r="L40" s="4" t="s">
        <v>101</v>
      </c>
      <c r="M40" s="4">
        <v>11</v>
      </c>
      <c r="N40" s="13" t="s">
        <v>156</v>
      </c>
      <c r="O40" s="4" t="s">
        <v>65</v>
      </c>
      <c r="P40" s="6">
        <v>4</v>
      </c>
      <c r="Q40" s="13"/>
      <c r="R40" s="4" t="s">
        <v>101</v>
      </c>
      <c r="S40" s="4">
        <v>15</v>
      </c>
      <c r="T40" s="13" t="s">
        <v>141</v>
      </c>
      <c r="U40" s="4" t="s">
        <v>94</v>
      </c>
      <c r="V40" s="6">
        <v>4</v>
      </c>
    </row>
    <row r="41" spans="1:22" ht="12.75" x14ac:dyDescent="0.2">
      <c r="A41" s="7"/>
      <c r="C41" s="4" t="s">
        <v>103</v>
      </c>
      <c r="D41" s="4">
        <v>20</v>
      </c>
      <c r="E41" s="13" t="s">
        <v>52</v>
      </c>
      <c r="F41" s="4" t="s">
        <v>53</v>
      </c>
      <c r="G41" s="5">
        <v>5</v>
      </c>
      <c r="H41" s="4">
        <v>4</v>
      </c>
      <c r="I41" s="4">
        <v>3</v>
      </c>
      <c r="J41" s="6">
        <v>7</v>
      </c>
      <c r="K41" s="13"/>
      <c r="L41" s="4" t="s">
        <v>103</v>
      </c>
      <c r="M41" s="4">
        <v>10</v>
      </c>
      <c r="N41" s="13" t="s">
        <v>64</v>
      </c>
      <c r="O41" s="4" t="s">
        <v>65</v>
      </c>
      <c r="P41" s="6">
        <v>4</v>
      </c>
      <c r="Q41" s="13"/>
      <c r="R41" s="4" t="s">
        <v>103</v>
      </c>
      <c r="S41" s="4"/>
      <c r="T41" s="13" t="s">
        <v>230</v>
      </c>
      <c r="U41" s="4"/>
      <c r="V41" s="6">
        <v>4</v>
      </c>
    </row>
    <row r="42" spans="1:22" ht="12.75" x14ac:dyDescent="0.2">
      <c r="A42" s="7"/>
      <c r="C42" s="4" t="s">
        <v>106</v>
      </c>
      <c r="D42" s="4">
        <v>20</v>
      </c>
      <c r="E42" s="13" t="s">
        <v>96</v>
      </c>
      <c r="F42" s="4" t="s">
        <v>65</v>
      </c>
      <c r="G42" s="5">
        <v>6</v>
      </c>
      <c r="H42" s="4">
        <v>3</v>
      </c>
      <c r="I42" s="4">
        <v>4</v>
      </c>
      <c r="J42" s="6">
        <v>7</v>
      </c>
      <c r="K42" s="13"/>
      <c r="L42" s="4" t="s">
        <v>106</v>
      </c>
      <c r="M42" s="4">
        <v>20</v>
      </c>
      <c r="N42" s="13" t="s">
        <v>145</v>
      </c>
      <c r="O42" s="4" t="s">
        <v>87</v>
      </c>
      <c r="P42" s="6">
        <v>4</v>
      </c>
      <c r="Q42" s="13"/>
      <c r="R42" s="4" t="s">
        <v>106</v>
      </c>
      <c r="S42" s="4">
        <v>16</v>
      </c>
      <c r="T42" s="13" t="s">
        <v>235</v>
      </c>
      <c r="U42" s="4" t="s">
        <v>60</v>
      </c>
      <c r="V42" s="6">
        <v>3</v>
      </c>
    </row>
    <row r="43" spans="1:22" ht="12.75" x14ac:dyDescent="0.2">
      <c r="A43" s="7"/>
      <c r="C43" s="4" t="s">
        <v>108</v>
      </c>
      <c r="D43" s="4">
        <v>5</v>
      </c>
      <c r="E43" s="13" t="s">
        <v>123</v>
      </c>
      <c r="F43" s="4" t="s">
        <v>53</v>
      </c>
      <c r="G43" s="5">
        <v>5</v>
      </c>
      <c r="H43" s="4">
        <v>3</v>
      </c>
      <c r="I43" s="4">
        <v>4</v>
      </c>
      <c r="J43" s="6">
        <v>7</v>
      </c>
      <c r="K43" s="13"/>
      <c r="L43" s="4" t="s">
        <v>108</v>
      </c>
      <c r="M43" s="4">
        <v>4</v>
      </c>
      <c r="N43" s="13" t="s">
        <v>151</v>
      </c>
      <c r="O43" s="4" t="s">
        <v>40</v>
      </c>
      <c r="P43" s="6">
        <v>4</v>
      </c>
      <c r="Q43" s="13"/>
      <c r="R43" s="4" t="s">
        <v>108</v>
      </c>
      <c r="S43" s="4">
        <v>20</v>
      </c>
      <c r="T43" s="13" t="s">
        <v>52</v>
      </c>
      <c r="U43" s="4" t="s">
        <v>53</v>
      </c>
      <c r="V43" s="6">
        <v>3</v>
      </c>
    </row>
    <row r="44" spans="1:22" ht="12.75" x14ac:dyDescent="0.2">
      <c r="A44" s="7"/>
      <c r="C44" s="4" t="s">
        <v>110</v>
      </c>
      <c r="D44" s="4">
        <v>11</v>
      </c>
      <c r="E44" s="13" t="s">
        <v>156</v>
      </c>
      <c r="F44" s="4" t="s">
        <v>65</v>
      </c>
      <c r="G44" s="5">
        <v>6</v>
      </c>
      <c r="H44" s="4">
        <v>4</v>
      </c>
      <c r="I44" s="4">
        <v>2</v>
      </c>
      <c r="J44" s="6">
        <v>6</v>
      </c>
      <c r="K44" s="13"/>
      <c r="L44" s="4" t="s">
        <v>110</v>
      </c>
      <c r="M44" s="4">
        <v>9</v>
      </c>
      <c r="N44" s="13" t="s">
        <v>93</v>
      </c>
      <c r="O44" s="4" t="s">
        <v>94</v>
      </c>
      <c r="P44" s="6">
        <v>4</v>
      </c>
      <c r="Q44" s="13"/>
      <c r="R44" s="4" t="s">
        <v>110</v>
      </c>
      <c r="S44" s="4">
        <v>12</v>
      </c>
      <c r="T44" s="13" t="s">
        <v>84</v>
      </c>
      <c r="U44" s="4" t="s">
        <v>48</v>
      </c>
      <c r="V44" s="6">
        <v>3</v>
      </c>
    </row>
    <row r="45" spans="1:22" ht="12.75" x14ac:dyDescent="0.2">
      <c r="A45" s="7"/>
      <c r="C45" s="4" t="s">
        <v>112</v>
      </c>
      <c r="D45" s="4">
        <v>10</v>
      </c>
      <c r="E45" s="13" t="s">
        <v>111</v>
      </c>
      <c r="F45" s="4" t="s">
        <v>53</v>
      </c>
      <c r="G45" s="5">
        <v>5</v>
      </c>
      <c r="H45" s="4">
        <v>4</v>
      </c>
      <c r="I45" s="4">
        <v>2</v>
      </c>
      <c r="J45" s="6">
        <v>6</v>
      </c>
      <c r="K45" s="13"/>
      <c r="L45" s="4" t="s">
        <v>112</v>
      </c>
      <c r="M45" s="4">
        <v>5</v>
      </c>
      <c r="N45" s="13" t="s">
        <v>123</v>
      </c>
      <c r="O45" s="4" t="s">
        <v>53</v>
      </c>
      <c r="P45" s="6">
        <v>3</v>
      </c>
      <c r="Q45" s="13"/>
      <c r="R45" s="4" t="s">
        <v>112</v>
      </c>
      <c r="S45" s="4">
        <v>15</v>
      </c>
      <c r="T45" s="13" t="s">
        <v>119</v>
      </c>
      <c r="U45" s="4" t="s">
        <v>48</v>
      </c>
      <c r="V45" s="6">
        <v>3</v>
      </c>
    </row>
    <row r="46" spans="1:22" ht="12.75" x14ac:dyDescent="0.2">
      <c r="A46" s="7"/>
      <c r="C46" s="4" t="s">
        <v>114</v>
      </c>
      <c r="D46" s="4">
        <v>13</v>
      </c>
      <c r="E46" s="13" t="s">
        <v>79</v>
      </c>
      <c r="F46" s="4" t="s">
        <v>80</v>
      </c>
      <c r="G46" s="5">
        <v>4</v>
      </c>
      <c r="H46" s="4">
        <v>3</v>
      </c>
      <c r="I46" s="4">
        <v>3</v>
      </c>
      <c r="J46" s="6">
        <v>6</v>
      </c>
      <c r="K46" s="13"/>
      <c r="L46" s="4" t="s">
        <v>114</v>
      </c>
      <c r="M46" s="4">
        <v>12</v>
      </c>
      <c r="N46" s="13" t="s">
        <v>202</v>
      </c>
      <c r="O46" s="4" t="s">
        <v>65</v>
      </c>
      <c r="P46" s="6">
        <v>3</v>
      </c>
      <c r="Q46" s="13"/>
      <c r="R46" s="4" t="s">
        <v>114</v>
      </c>
      <c r="S46" s="4">
        <v>13</v>
      </c>
      <c r="T46" s="13" t="s">
        <v>77</v>
      </c>
      <c r="U46" s="4" t="s">
        <v>38</v>
      </c>
      <c r="V46" s="6">
        <v>3</v>
      </c>
    </row>
    <row r="47" spans="1:22" ht="12.75" x14ac:dyDescent="0.2">
      <c r="A47" s="7"/>
      <c r="C47" s="4" t="s">
        <v>116</v>
      </c>
      <c r="D47" s="4">
        <v>17</v>
      </c>
      <c r="E47" s="13" t="s">
        <v>149</v>
      </c>
      <c r="F47" s="4" t="s">
        <v>40</v>
      </c>
      <c r="G47" s="5">
        <v>8</v>
      </c>
      <c r="H47" s="4">
        <v>3</v>
      </c>
      <c r="I47" s="4">
        <v>3</v>
      </c>
      <c r="J47" s="6">
        <v>6</v>
      </c>
      <c r="K47" s="13"/>
      <c r="L47" s="4" t="s">
        <v>116</v>
      </c>
      <c r="M47" s="4">
        <v>15</v>
      </c>
      <c r="N47" s="13" t="s">
        <v>199</v>
      </c>
      <c r="O47" s="4" t="s">
        <v>65</v>
      </c>
      <c r="P47" s="6">
        <v>3</v>
      </c>
      <c r="Q47" s="13"/>
      <c r="R47" s="4" t="s">
        <v>116</v>
      </c>
      <c r="S47" s="4">
        <v>14</v>
      </c>
      <c r="T47" s="13" t="s">
        <v>50</v>
      </c>
      <c r="U47" s="4" t="s">
        <v>38</v>
      </c>
      <c r="V47" s="6">
        <v>3</v>
      </c>
    </row>
    <row r="48" spans="1:22" ht="12.75" x14ac:dyDescent="0.2">
      <c r="A48" s="7"/>
      <c r="C48" s="4" t="s">
        <v>118</v>
      </c>
      <c r="D48" s="4">
        <v>15</v>
      </c>
      <c r="E48" s="13" t="s">
        <v>69</v>
      </c>
      <c r="F48" s="4" t="s">
        <v>53</v>
      </c>
      <c r="G48" s="5">
        <v>5</v>
      </c>
      <c r="H48" s="4">
        <v>2</v>
      </c>
      <c r="I48" s="4">
        <v>4</v>
      </c>
      <c r="J48" s="6">
        <v>6</v>
      </c>
      <c r="K48" s="13"/>
      <c r="L48" s="4" t="s">
        <v>118</v>
      </c>
      <c r="M48" s="4">
        <v>20</v>
      </c>
      <c r="N48" s="13" t="s">
        <v>96</v>
      </c>
      <c r="O48" s="4" t="s">
        <v>65</v>
      </c>
      <c r="P48" s="6">
        <v>3</v>
      </c>
      <c r="Q48" s="13"/>
      <c r="R48" s="4" t="s">
        <v>118</v>
      </c>
      <c r="S48" s="4">
        <v>14</v>
      </c>
      <c r="T48" s="13" t="s">
        <v>231</v>
      </c>
      <c r="U48" s="4" t="s">
        <v>105</v>
      </c>
      <c r="V48" s="6">
        <v>3</v>
      </c>
    </row>
    <row r="49" spans="1:22" ht="12.75" x14ac:dyDescent="0.2">
      <c r="A49" s="7"/>
      <c r="C49" s="4" t="s">
        <v>120</v>
      </c>
      <c r="D49" s="4">
        <v>18</v>
      </c>
      <c r="E49" s="13" t="s">
        <v>67</v>
      </c>
      <c r="F49" s="4" t="s">
        <v>53</v>
      </c>
      <c r="G49" s="5">
        <v>5</v>
      </c>
      <c r="H49" s="4">
        <v>2</v>
      </c>
      <c r="I49" s="4">
        <v>4</v>
      </c>
      <c r="J49" s="6">
        <v>6</v>
      </c>
      <c r="K49" s="13"/>
      <c r="L49" s="4" t="s">
        <v>120</v>
      </c>
      <c r="M49" s="4">
        <v>17</v>
      </c>
      <c r="N49" s="13" t="s">
        <v>102</v>
      </c>
      <c r="O49" s="4" t="s">
        <v>65</v>
      </c>
      <c r="P49" s="6">
        <v>3</v>
      </c>
      <c r="Q49" s="13"/>
      <c r="R49" s="4" t="s">
        <v>120</v>
      </c>
      <c r="S49" s="4">
        <v>13</v>
      </c>
      <c r="T49" s="13" t="s">
        <v>79</v>
      </c>
      <c r="U49" s="4" t="s">
        <v>80</v>
      </c>
      <c r="V49" s="6">
        <v>3</v>
      </c>
    </row>
    <row r="50" spans="1:22" ht="12.75" x14ac:dyDescent="0.2">
      <c r="A50" s="7"/>
      <c r="C50" s="4" t="s">
        <v>122</v>
      </c>
      <c r="D50" s="4">
        <v>10</v>
      </c>
      <c r="E50" s="13" t="s">
        <v>201</v>
      </c>
      <c r="F50" s="4" t="s">
        <v>40</v>
      </c>
      <c r="G50" s="5">
        <v>7</v>
      </c>
      <c r="H50" s="4">
        <v>2</v>
      </c>
      <c r="I50" s="4">
        <v>4</v>
      </c>
      <c r="J50" s="6">
        <v>6</v>
      </c>
      <c r="K50" s="13"/>
      <c r="L50" s="4" t="s">
        <v>122</v>
      </c>
      <c r="M50" s="4">
        <v>13</v>
      </c>
      <c r="N50" s="13" t="s">
        <v>79</v>
      </c>
      <c r="O50" s="4" t="s">
        <v>80</v>
      </c>
      <c r="P50" s="6">
        <v>3</v>
      </c>
      <c r="Q50" s="13"/>
      <c r="R50" s="4" t="s">
        <v>122</v>
      </c>
      <c r="S50" s="4">
        <v>16</v>
      </c>
      <c r="T50" s="13" t="s">
        <v>86</v>
      </c>
      <c r="U50" s="4" t="s">
        <v>87</v>
      </c>
      <c r="V50" s="6">
        <v>3</v>
      </c>
    </row>
    <row r="51" spans="1:22" ht="12.75" x14ac:dyDescent="0.2">
      <c r="A51" s="7"/>
      <c r="C51" s="4" t="s">
        <v>124</v>
      </c>
      <c r="D51" s="4">
        <v>14</v>
      </c>
      <c r="E51" s="13" t="s">
        <v>71</v>
      </c>
      <c r="F51" s="4" t="s">
        <v>48</v>
      </c>
      <c r="G51" s="5">
        <v>6</v>
      </c>
      <c r="H51" s="4">
        <v>0</v>
      </c>
      <c r="I51" s="4">
        <v>6</v>
      </c>
      <c r="J51" s="6">
        <v>6</v>
      </c>
      <c r="K51" s="13"/>
      <c r="L51" s="4" t="s">
        <v>124</v>
      </c>
      <c r="M51" s="4">
        <v>13</v>
      </c>
      <c r="N51" s="13" t="s">
        <v>82</v>
      </c>
      <c r="O51" s="4" t="s">
        <v>40</v>
      </c>
      <c r="P51" s="6">
        <v>3</v>
      </c>
      <c r="Q51" s="13"/>
      <c r="R51" s="4" t="s">
        <v>124</v>
      </c>
      <c r="S51" s="4">
        <v>17</v>
      </c>
      <c r="T51" s="13" t="s">
        <v>149</v>
      </c>
      <c r="U51" s="4" t="s">
        <v>40</v>
      </c>
      <c r="V51" s="6">
        <v>3</v>
      </c>
    </row>
    <row r="52" spans="1:22" ht="12.75" x14ac:dyDescent="0.2">
      <c r="A52" s="7"/>
      <c r="C52" s="4" t="s">
        <v>126</v>
      </c>
      <c r="D52" s="4">
        <v>11</v>
      </c>
      <c r="E52" s="13" t="s">
        <v>229</v>
      </c>
      <c r="F52" s="4" t="s">
        <v>105</v>
      </c>
      <c r="G52" s="5">
        <v>6</v>
      </c>
      <c r="H52" s="4">
        <v>4</v>
      </c>
      <c r="I52" s="4">
        <v>1</v>
      </c>
      <c r="J52" s="6">
        <v>5</v>
      </c>
      <c r="K52" s="13"/>
      <c r="L52" s="4" t="s">
        <v>126</v>
      </c>
      <c r="M52" s="4">
        <v>17</v>
      </c>
      <c r="N52" s="13" t="s">
        <v>149</v>
      </c>
      <c r="O52" s="4" t="s">
        <v>40</v>
      </c>
      <c r="P52" s="6">
        <v>3</v>
      </c>
      <c r="Q52" s="13"/>
      <c r="R52" s="4" t="s">
        <v>126</v>
      </c>
      <c r="S52" s="4">
        <v>13</v>
      </c>
      <c r="T52" s="13" t="s">
        <v>107</v>
      </c>
      <c r="U52" s="4" t="s">
        <v>94</v>
      </c>
      <c r="V52" s="6">
        <v>3</v>
      </c>
    </row>
    <row r="53" spans="1:22" ht="12.75" x14ac:dyDescent="0.2">
      <c r="A53" s="7"/>
      <c r="C53" s="4" t="s">
        <v>128</v>
      </c>
      <c r="D53" s="4">
        <v>15</v>
      </c>
      <c r="E53" s="13" t="s">
        <v>199</v>
      </c>
      <c r="F53" s="4" t="s">
        <v>65</v>
      </c>
      <c r="G53" s="5">
        <v>6</v>
      </c>
      <c r="H53" s="4">
        <v>3</v>
      </c>
      <c r="I53" s="4">
        <v>2</v>
      </c>
      <c r="J53" s="6">
        <v>5</v>
      </c>
      <c r="K53" s="13"/>
      <c r="L53" s="4" t="s">
        <v>128</v>
      </c>
      <c r="M53" s="4">
        <v>9</v>
      </c>
      <c r="N53" s="13" t="s">
        <v>295</v>
      </c>
      <c r="O53" s="4" t="s">
        <v>45</v>
      </c>
      <c r="P53" s="6">
        <v>2</v>
      </c>
      <c r="Q53" s="13"/>
      <c r="R53" s="4" t="s">
        <v>128</v>
      </c>
      <c r="S53" s="4">
        <v>2</v>
      </c>
      <c r="T53" s="13" t="s">
        <v>195</v>
      </c>
      <c r="U53" s="4" t="s">
        <v>94</v>
      </c>
      <c r="V53" s="6">
        <v>3</v>
      </c>
    </row>
    <row r="54" spans="1:22" ht="12.75" x14ac:dyDescent="0.2">
      <c r="A54" s="7"/>
      <c r="C54" s="4" t="s">
        <v>130</v>
      </c>
      <c r="D54" s="4">
        <v>16</v>
      </c>
      <c r="E54" s="13" t="s">
        <v>86</v>
      </c>
      <c r="F54" s="4" t="s">
        <v>87</v>
      </c>
      <c r="G54" s="5">
        <v>5</v>
      </c>
      <c r="H54" s="4">
        <v>2</v>
      </c>
      <c r="I54" s="4">
        <v>3</v>
      </c>
      <c r="J54" s="6">
        <v>5</v>
      </c>
      <c r="K54" s="13"/>
      <c r="L54" s="4" t="s">
        <v>130</v>
      </c>
      <c r="M54" s="4">
        <v>19</v>
      </c>
      <c r="N54" s="13" t="s">
        <v>186</v>
      </c>
      <c r="O54" s="4" t="s">
        <v>60</v>
      </c>
      <c r="P54" s="6">
        <v>2</v>
      </c>
      <c r="Q54" s="13"/>
      <c r="R54" s="4" t="s">
        <v>130</v>
      </c>
      <c r="S54" s="4">
        <v>19</v>
      </c>
      <c r="T54" s="13" t="s">
        <v>115</v>
      </c>
      <c r="U54" s="4" t="s">
        <v>94</v>
      </c>
      <c r="V54" s="6">
        <v>3</v>
      </c>
    </row>
    <row r="55" spans="1:22" ht="12.75" x14ac:dyDescent="0.2">
      <c r="A55" s="7"/>
      <c r="C55" s="4" t="s">
        <v>132</v>
      </c>
      <c r="D55" s="4">
        <v>2</v>
      </c>
      <c r="E55" s="13" t="s">
        <v>204</v>
      </c>
      <c r="F55" s="4" t="s">
        <v>45</v>
      </c>
      <c r="G55" s="5">
        <v>7</v>
      </c>
      <c r="H55" s="4">
        <v>4</v>
      </c>
      <c r="I55" s="4">
        <v>0</v>
      </c>
      <c r="J55" s="6">
        <v>4</v>
      </c>
      <c r="K55" s="13"/>
      <c r="L55" s="4" t="s">
        <v>132</v>
      </c>
      <c r="M55" s="4">
        <v>18</v>
      </c>
      <c r="N55" s="13" t="s">
        <v>67</v>
      </c>
      <c r="O55" s="4" t="s">
        <v>53</v>
      </c>
      <c r="P55" s="6">
        <v>2</v>
      </c>
      <c r="Q55" s="13"/>
      <c r="R55" s="4" t="s">
        <v>132</v>
      </c>
      <c r="S55" s="4">
        <v>3</v>
      </c>
      <c r="T55" s="13" t="s">
        <v>279</v>
      </c>
      <c r="U55" s="4" t="s">
        <v>94</v>
      </c>
      <c r="V55" s="6">
        <v>3</v>
      </c>
    </row>
    <row r="56" spans="1:22" ht="12.75" x14ac:dyDescent="0.2">
      <c r="A56" s="7"/>
      <c r="C56" s="4" t="s">
        <v>134</v>
      </c>
      <c r="D56" s="4">
        <v>20</v>
      </c>
      <c r="E56" s="13" t="s">
        <v>145</v>
      </c>
      <c r="F56" s="4" t="s">
        <v>87</v>
      </c>
      <c r="G56" s="5">
        <v>5</v>
      </c>
      <c r="H56" s="4">
        <v>4</v>
      </c>
      <c r="I56" s="4">
        <v>0</v>
      </c>
      <c r="J56" s="6">
        <v>4</v>
      </c>
      <c r="K56" s="13"/>
      <c r="L56" s="4" t="s">
        <v>134</v>
      </c>
      <c r="M56" s="4">
        <v>8</v>
      </c>
      <c r="N56" s="13" t="s">
        <v>98</v>
      </c>
      <c r="O56" s="4" t="s">
        <v>53</v>
      </c>
      <c r="P56" s="6">
        <v>2</v>
      </c>
      <c r="Q56" s="13"/>
      <c r="R56" s="4" t="s">
        <v>134</v>
      </c>
      <c r="S56" s="4">
        <v>7</v>
      </c>
      <c r="T56" s="13" t="s">
        <v>239</v>
      </c>
      <c r="U56" s="4" t="s">
        <v>60</v>
      </c>
      <c r="V56" s="6">
        <v>2</v>
      </c>
    </row>
    <row r="57" spans="1:22" ht="12.75" x14ac:dyDescent="0.2">
      <c r="A57" s="7"/>
      <c r="C57" s="4" t="s">
        <v>136</v>
      </c>
      <c r="D57" s="4">
        <v>12</v>
      </c>
      <c r="E57" s="13" t="s">
        <v>202</v>
      </c>
      <c r="F57" s="4" t="s">
        <v>65</v>
      </c>
      <c r="G57" s="5">
        <v>6</v>
      </c>
      <c r="H57" s="4">
        <v>3</v>
      </c>
      <c r="I57" s="4">
        <v>1</v>
      </c>
      <c r="J57" s="6">
        <v>4</v>
      </c>
      <c r="K57" s="13"/>
      <c r="L57" s="4" t="s">
        <v>136</v>
      </c>
      <c r="M57" s="4">
        <v>15</v>
      </c>
      <c r="N57" s="13" t="s">
        <v>69</v>
      </c>
      <c r="O57" s="4" t="s">
        <v>53</v>
      </c>
      <c r="P57" s="6">
        <v>2</v>
      </c>
      <c r="Q57" s="13"/>
      <c r="R57" s="4" t="s">
        <v>136</v>
      </c>
      <c r="S57" s="4">
        <v>10</v>
      </c>
      <c r="T57" s="13" t="s">
        <v>111</v>
      </c>
      <c r="U57" s="4" t="s">
        <v>53</v>
      </c>
      <c r="V57" s="6">
        <v>2</v>
      </c>
    </row>
    <row r="58" spans="1:22" ht="12.75" x14ac:dyDescent="0.2">
      <c r="A58" s="7"/>
      <c r="C58" s="4" t="s">
        <v>138</v>
      </c>
      <c r="D58" s="4">
        <v>17</v>
      </c>
      <c r="E58" s="13" t="s">
        <v>102</v>
      </c>
      <c r="F58" s="4" t="s">
        <v>65</v>
      </c>
      <c r="G58" s="5">
        <v>6</v>
      </c>
      <c r="H58" s="4">
        <v>3</v>
      </c>
      <c r="I58" s="4">
        <v>1</v>
      </c>
      <c r="J58" s="6">
        <v>4</v>
      </c>
      <c r="K58" s="13"/>
      <c r="L58" s="4" t="s">
        <v>138</v>
      </c>
      <c r="M58" s="4">
        <v>4</v>
      </c>
      <c r="N58" s="13" t="s">
        <v>234</v>
      </c>
      <c r="O58" s="4" t="s">
        <v>154</v>
      </c>
      <c r="P58" s="6">
        <v>2</v>
      </c>
      <c r="Q58" s="13"/>
      <c r="R58" s="4" t="s">
        <v>138</v>
      </c>
      <c r="S58" s="4">
        <v>13</v>
      </c>
      <c r="T58" s="13" t="s">
        <v>185</v>
      </c>
      <c r="U58" s="4" t="s">
        <v>53</v>
      </c>
      <c r="V58" s="6">
        <v>2</v>
      </c>
    </row>
    <row r="59" spans="1:22" ht="12.75" x14ac:dyDescent="0.2">
      <c r="A59" s="7"/>
      <c r="C59" s="4" t="s">
        <v>140</v>
      </c>
      <c r="D59" s="4">
        <v>13</v>
      </c>
      <c r="E59" s="13" t="s">
        <v>109</v>
      </c>
      <c r="F59" s="4" t="s">
        <v>65</v>
      </c>
      <c r="G59" s="5">
        <v>6</v>
      </c>
      <c r="H59" s="4">
        <v>2</v>
      </c>
      <c r="I59" s="4">
        <v>2</v>
      </c>
      <c r="J59" s="6">
        <v>4</v>
      </c>
      <c r="K59" s="13"/>
      <c r="L59" s="4" t="s">
        <v>140</v>
      </c>
      <c r="M59" s="4">
        <v>14</v>
      </c>
      <c r="N59" s="13" t="s">
        <v>206</v>
      </c>
      <c r="O59" s="4" t="s">
        <v>154</v>
      </c>
      <c r="P59" s="6">
        <v>2</v>
      </c>
      <c r="Q59" s="13"/>
      <c r="R59" s="4" t="s">
        <v>140</v>
      </c>
      <c r="S59" s="4">
        <v>10</v>
      </c>
      <c r="T59" s="13" t="s">
        <v>121</v>
      </c>
      <c r="U59" s="4" t="s">
        <v>48</v>
      </c>
      <c r="V59" s="6">
        <v>2</v>
      </c>
    </row>
    <row r="60" spans="1:22" ht="12.75" x14ac:dyDescent="0.2">
      <c r="A60" s="7"/>
      <c r="C60" s="4" t="s">
        <v>142</v>
      </c>
      <c r="D60" s="4">
        <v>4</v>
      </c>
      <c r="E60" s="13" t="s">
        <v>200</v>
      </c>
      <c r="F60" s="4" t="s">
        <v>65</v>
      </c>
      <c r="G60" s="5">
        <v>6</v>
      </c>
      <c r="H60" s="4">
        <v>2</v>
      </c>
      <c r="I60" s="4">
        <v>2</v>
      </c>
      <c r="J60" s="6">
        <v>4</v>
      </c>
      <c r="K60" s="13"/>
      <c r="L60" s="4" t="s">
        <v>142</v>
      </c>
      <c r="M60" s="4">
        <v>10</v>
      </c>
      <c r="N60" s="13" t="s">
        <v>113</v>
      </c>
      <c r="O60" s="4" t="s">
        <v>38</v>
      </c>
      <c r="P60" s="6">
        <v>2</v>
      </c>
      <c r="Q60" s="13"/>
      <c r="R60" s="4" t="s">
        <v>142</v>
      </c>
      <c r="S60" s="4">
        <v>18</v>
      </c>
      <c r="T60" s="13" t="s">
        <v>225</v>
      </c>
      <c r="U60" s="4" t="s">
        <v>154</v>
      </c>
      <c r="V60" s="6">
        <v>2</v>
      </c>
    </row>
    <row r="61" spans="1:22" ht="12.75" x14ac:dyDescent="0.2">
      <c r="A61" s="7"/>
      <c r="C61" s="4" t="s">
        <v>144</v>
      </c>
      <c r="D61" s="4">
        <v>16</v>
      </c>
      <c r="E61" s="13" t="s">
        <v>235</v>
      </c>
      <c r="F61" s="4" t="s">
        <v>60</v>
      </c>
      <c r="G61" s="5">
        <v>8</v>
      </c>
      <c r="H61" s="4">
        <v>1</v>
      </c>
      <c r="I61" s="4">
        <v>3</v>
      </c>
      <c r="J61" s="6">
        <v>4</v>
      </c>
      <c r="K61" s="13"/>
      <c r="L61" s="4" t="s">
        <v>144</v>
      </c>
      <c r="M61" s="4">
        <v>17</v>
      </c>
      <c r="N61" s="13" t="s">
        <v>104</v>
      </c>
      <c r="O61" s="4" t="s">
        <v>105</v>
      </c>
      <c r="P61" s="6">
        <v>2</v>
      </c>
      <c r="Q61" s="13"/>
      <c r="R61" s="4" t="s">
        <v>144</v>
      </c>
      <c r="S61" s="4">
        <v>9</v>
      </c>
      <c r="T61" s="13" t="s">
        <v>117</v>
      </c>
      <c r="U61" s="4" t="s">
        <v>105</v>
      </c>
      <c r="V61" s="6">
        <v>2</v>
      </c>
    </row>
    <row r="62" spans="1:22" ht="12.75" x14ac:dyDescent="0.2">
      <c r="A62" s="7"/>
      <c r="C62" s="4" t="s">
        <v>146</v>
      </c>
      <c r="D62" s="4">
        <v>14</v>
      </c>
      <c r="E62" s="13" t="s">
        <v>231</v>
      </c>
      <c r="F62" s="4" t="s">
        <v>105</v>
      </c>
      <c r="G62" s="5">
        <v>6</v>
      </c>
      <c r="H62" s="4">
        <v>1</v>
      </c>
      <c r="I62" s="4">
        <v>3</v>
      </c>
      <c r="J62" s="6">
        <v>4</v>
      </c>
      <c r="K62" s="13"/>
      <c r="L62" s="4" t="s">
        <v>146</v>
      </c>
      <c r="M62" s="4">
        <v>4</v>
      </c>
      <c r="N62" s="13" t="s">
        <v>200</v>
      </c>
      <c r="O62" s="4" t="s">
        <v>65</v>
      </c>
      <c r="P62" s="6">
        <v>2</v>
      </c>
      <c r="Q62" s="13"/>
      <c r="R62" s="4" t="s">
        <v>146</v>
      </c>
      <c r="S62" s="4">
        <v>4</v>
      </c>
      <c r="T62" s="13" t="s">
        <v>162</v>
      </c>
      <c r="U62" s="4" t="s">
        <v>105</v>
      </c>
      <c r="V62" s="6">
        <v>2</v>
      </c>
    </row>
    <row r="63" spans="1:22" ht="12.75" x14ac:dyDescent="0.2">
      <c r="A63" s="7"/>
      <c r="C63" s="4" t="s">
        <v>148</v>
      </c>
      <c r="D63" s="4">
        <v>15</v>
      </c>
      <c r="E63" s="13" t="s">
        <v>119</v>
      </c>
      <c r="F63" s="4" t="s">
        <v>48</v>
      </c>
      <c r="G63" s="5">
        <v>6</v>
      </c>
      <c r="H63" s="4">
        <v>1</v>
      </c>
      <c r="I63" s="4">
        <v>3</v>
      </c>
      <c r="J63" s="6">
        <v>4</v>
      </c>
      <c r="K63" s="13"/>
      <c r="L63" s="4" t="s">
        <v>148</v>
      </c>
      <c r="M63" s="4">
        <v>13</v>
      </c>
      <c r="N63" s="13" t="s">
        <v>109</v>
      </c>
      <c r="O63" s="4" t="s">
        <v>65</v>
      </c>
      <c r="P63" s="6">
        <v>2</v>
      </c>
      <c r="Q63" s="13"/>
      <c r="R63" s="4" t="s">
        <v>148</v>
      </c>
      <c r="S63" s="4">
        <v>11</v>
      </c>
      <c r="T63" s="13" t="s">
        <v>156</v>
      </c>
      <c r="U63" s="4" t="s">
        <v>65</v>
      </c>
      <c r="V63" s="6">
        <v>2</v>
      </c>
    </row>
    <row r="64" spans="1:22" ht="12.75" x14ac:dyDescent="0.2">
      <c r="A64" s="7"/>
      <c r="C64" s="4" t="s">
        <v>150</v>
      </c>
      <c r="D64" s="4">
        <v>12</v>
      </c>
      <c r="E64" s="13" t="s">
        <v>84</v>
      </c>
      <c r="F64" s="4" t="s">
        <v>48</v>
      </c>
      <c r="G64" s="5">
        <v>6</v>
      </c>
      <c r="H64" s="4">
        <v>1</v>
      </c>
      <c r="I64" s="4">
        <v>3</v>
      </c>
      <c r="J64" s="6">
        <v>4</v>
      </c>
      <c r="K64" s="13"/>
      <c r="L64" s="4" t="s">
        <v>150</v>
      </c>
      <c r="M64" s="4">
        <v>9</v>
      </c>
      <c r="N64" s="13" t="s">
        <v>203</v>
      </c>
      <c r="O64" s="4" t="s">
        <v>80</v>
      </c>
      <c r="P64" s="6">
        <v>2</v>
      </c>
      <c r="Q64" s="13"/>
      <c r="R64" s="4" t="s">
        <v>150</v>
      </c>
      <c r="S64" s="4">
        <v>4</v>
      </c>
      <c r="T64" s="13" t="s">
        <v>200</v>
      </c>
      <c r="U64" s="4" t="s">
        <v>65</v>
      </c>
      <c r="V64" s="6">
        <v>2</v>
      </c>
    </row>
    <row r="65" spans="1:22" ht="12.75" x14ac:dyDescent="0.2">
      <c r="A65" s="7"/>
      <c r="C65" s="4" t="s">
        <v>152</v>
      </c>
      <c r="D65" s="4"/>
      <c r="E65" s="13" t="s">
        <v>230</v>
      </c>
      <c r="F65" s="4"/>
      <c r="G65" s="5">
        <v>1</v>
      </c>
      <c r="H65" s="4">
        <v>0</v>
      </c>
      <c r="I65" s="4">
        <v>4</v>
      </c>
      <c r="J65" s="6">
        <v>4</v>
      </c>
      <c r="K65" s="13"/>
      <c r="L65" s="4" t="s">
        <v>152</v>
      </c>
      <c r="M65" s="4">
        <v>16</v>
      </c>
      <c r="N65" s="13" t="s">
        <v>86</v>
      </c>
      <c r="O65" s="4" t="s">
        <v>87</v>
      </c>
      <c r="P65" s="6">
        <v>2</v>
      </c>
      <c r="Q65" s="13"/>
      <c r="R65" s="4" t="s">
        <v>152</v>
      </c>
      <c r="S65" s="4">
        <v>15</v>
      </c>
      <c r="T65" s="13" t="s">
        <v>199</v>
      </c>
      <c r="U65" s="4" t="s">
        <v>65</v>
      </c>
      <c r="V65" s="6">
        <v>2</v>
      </c>
    </row>
    <row r="66" spans="1:22" ht="12.75" x14ac:dyDescent="0.2">
      <c r="A66" s="7"/>
      <c r="C66" s="4" t="s">
        <v>155</v>
      </c>
      <c r="D66" s="4">
        <v>8</v>
      </c>
      <c r="E66" s="13" t="s">
        <v>207</v>
      </c>
      <c r="F66" s="4" t="s">
        <v>45</v>
      </c>
      <c r="G66" s="5">
        <v>8</v>
      </c>
      <c r="H66" s="4">
        <v>0</v>
      </c>
      <c r="I66" s="4">
        <v>4</v>
      </c>
      <c r="J66" s="6">
        <v>4</v>
      </c>
      <c r="K66" s="13"/>
      <c r="L66" s="4" t="s">
        <v>155</v>
      </c>
      <c r="M66" s="4">
        <v>10</v>
      </c>
      <c r="N66" s="13" t="s">
        <v>201</v>
      </c>
      <c r="O66" s="4" t="s">
        <v>40</v>
      </c>
      <c r="P66" s="6">
        <v>2</v>
      </c>
      <c r="Q66" s="13"/>
      <c r="R66" s="4" t="s">
        <v>155</v>
      </c>
      <c r="S66" s="4">
        <v>18</v>
      </c>
      <c r="T66" s="13" t="s">
        <v>158</v>
      </c>
      <c r="U66" s="4" t="s">
        <v>65</v>
      </c>
      <c r="V66" s="6">
        <v>2</v>
      </c>
    </row>
    <row r="67" spans="1:22" ht="12.75" x14ac:dyDescent="0.2">
      <c r="A67" s="7"/>
      <c r="C67" s="4" t="s">
        <v>157</v>
      </c>
      <c r="D67" s="4">
        <v>8</v>
      </c>
      <c r="E67" s="13" t="s">
        <v>98</v>
      </c>
      <c r="F67" s="4" t="s">
        <v>53</v>
      </c>
      <c r="G67" s="5">
        <v>5</v>
      </c>
      <c r="H67" s="4">
        <v>2</v>
      </c>
      <c r="I67" s="4">
        <v>1</v>
      </c>
      <c r="J67" s="6">
        <v>3</v>
      </c>
      <c r="K67" s="13"/>
      <c r="L67" s="4" t="s">
        <v>157</v>
      </c>
      <c r="M67" s="4">
        <v>7</v>
      </c>
      <c r="N67" s="13" t="s">
        <v>232</v>
      </c>
      <c r="O67" s="4" t="s">
        <v>94</v>
      </c>
      <c r="P67" s="6">
        <v>2</v>
      </c>
      <c r="Q67" s="13"/>
      <c r="R67" s="4" t="s">
        <v>157</v>
      </c>
      <c r="S67" s="4">
        <v>13</v>
      </c>
      <c r="T67" s="13" t="s">
        <v>109</v>
      </c>
      <c r="U67" s="4" t="s">
        <v>65</v>
      </c>
      <c r="V67" s="6">
        <v>2</v>
      </c>
    </row>
    <row r="68" spans="1:22" ht="12.75" x14ac:dyDescent="0.2">
      <c r="A68" s="7"/>
      <c r="C68" s="4" t="s">
        <v>159</v>
      </c>
      <c r="D68" s="4">
        <v>19</v>
      </c>
      <c r="E68" s="13" t="s">
        <v>186</v>
      </c>
      <c r="F68" s="4" t="s">
        <v>60</v>
      </c>
      <c r="G68" s="5">
        <v>8</v>
      </c>
      <c r="H68" s="4">
        <v>2</v>
      </c>
      <c r="I68" s="4">
        <v>1</v>
      </c>
      <c r="J68" s="6">
        <v>3</v>
      </c>
      <c r="K68" s="13"/>
      <c r="L68" s="4" t="s">
        <v>159</v>
      </c>
      <c r="M68" s="4">
        <v>6</v>
      </c>
      <c r="N68" s="13" t="s">
        <v>233</v>
      </c>
      <c r="O68" s="4" t="s">
        <v>94</v>
      </c>
      <c r="P68" s="6">
        <v>2</v>
      </c>
      <c r="Q68" s="13"/>
      <c r="R68" s="4" t="s">
        <v>159</v>
      </c>
      <c r="S68" s="4">
        <v>19</v>
      </c>
      <c r="T68" s="13" t="s">
        <v>143</v>
      </c>
      <c r="U68" s="4" t="s">
        <v>87</v>
      </c>
      <c r="V68" s="6">
        <v>2</v>
      </c>
    </row>
    <row r="69" spans="1:22" ht="12.75" x14ac:dyDescent="0.2">
      <c r="A69" s="7"/>
      <c r="C69" s="4" t="s">
        <v>161</v>
      </c>
      <c r="D69" s="4">
        <v>17</v>
      </c>
      <c r="E69" s="13" t="s">
        <v>104</v>
      </c>
      <c r="F69" s="4" t="s">
        <v>105</v>
      </c>
      <c r="G69" s="5">
        <v>6</v>
      </c>
      <c r="H69" s="4">
        <v>2</v>
      </c>
      <c r="I69" s="4">
        <v>1</v>
      </c>
      <c r="J69" s="6">
        <v>3</v>
      </c>
      <c r="K69" s="13"/>
      <c r="L69" s="4" t="s">
        <v>161</v>
      </c>
      <c r="M69" s="4">
        <v>17</v>
      </c>
      <c r="N69" s="13" t="s">
        <v>241</v>
      </c>
      <c r="O69" s="4" t="s">
        <v>60</v>
      </c>
      <c r="P69" s="6">
        <v>1</v>
      </c>
      <c r="Q69" s="13"/>
      <c r="R69" s="4" t="s">
        <v>161</v>
      </c>
      <c r="S69" s="4">
        <v>5</v>
      </c>
      <c r="T69" s="13" t="s">
        <v>240</v>
      </c>
      <c r="U69" s="4" t="s">
        <v>40</v>
      </c>
      <c r="V69" s="6">
        <v>2</v>
      </c>
    </row>
    <row r="70" spans="1:22" ht="12.75" x14ac:dyDescent="0.2">
      <c r="A70" s="7"/>
      <c r="C70" s="4" t="s">
        <v>163</v>
      </c>
      <c r="D70" s="4">
        <v>10</v>
      </c>
      <c r="E70" s="13" t="s">
        <v>113</v>
      </c>
      <c r="F70" s="4" t="s">
        <v>38</v>
      </c>
      <c r="G70" s="5">
        <v>6</v>
      </c>
      <c r="H70" s="4">
        <v>2</v>
      </c>
      <c r="I70" s="4">
        <v>1</v>
      </c>
      <c r="J70" s="6">
        <v>3</v>
      </c>
      <c r="K70" s="13"/>
      <c r="L70" s="4" t="s">
        <v>163</v>
      </c>
      <c r="M70" s="4">
        <v>4</v>
      </c>
      <c r="N70" s="13" t="s">
        <v>256</v>
      </c>
      <c r="O70" s="4" t="s">
        <v>60</v>
      </c>
      <c r="P70" s="6">
        <v>1</v>
      </c>
      <c r="Q70" s="13"/>
      <c r="R70" s="4" t="s">
        <v>163</v>
      </c>
      <c r="S70" s="4">
        <v>10</v>
      </c>
      <c r="T70" s="13" t="s">
        <v>296</v>
      </c>
      <c r="U70" s="4" t="s">
        <v>45</v>
      </c>
      <c r="V70" s="6">
        <v>1</v>
      </c>
    </row>
    <row r="71" spans="1:22" ht="12.75" x14ac:dyDescent="0.2">
      <c r="A71" s="7"/>
      <c r="C71" s="4" t="s">
        <v>165</v>
      </c>
      <c r="D71" s="4">
        <v>9</v>
      </c>
      <c r="E71" s="13" t="s">
        <v>203</v>
      </c>
      <c r="F71" s="4" t="s">
        <v>80</v>
      </c>
      <c r="G71" s="5">
        <v>5</v>
      </c>
      <c r="H71" s="4">
        <v>2</v>
      </c>
      <c r="I71" s="4">
        <v>1</v>
      </c>
      <c r="J71" s="6">
        <v>3</v>
      </c>
      <c r="K71" s="13"/>
      <c r="L71" s="4" t="s">
        <v>165</v>
      </c>
      <c r="M71" s="4">
        <v>16</v>
      </c>
      <c r="N71" s="13" t="s">
        <v>235</v>
      </c>
      <c r="O71" s="4" t="s">
        <v>60</v>
      </c>
      <c r="P71" s="6">
        <v>1</v>
      </c>
      <c r="Q71" s="13"/>
      <c r="R71" s="4" t="s">
        <v>165</v>
      </c>
      <c r="S71" s="4">
        <v>12</v>
      </c>
      <c r="T71" s="13" t="s">
        <v>208</v>
      </c>
      <c r="U71" s="4" t="s">
        <v>45</v>
      </c>
      <c r="V71" s="6">
        <v>1</v>
      </c>
    </row>
    <row r="72" spans="1:22" ht="12.75" x14ac:dyDescent="0.2">
      <c r="A72" s="7"/>
      <c r="C72" s="4" t="s">
        <v>167</v>
      </c>
      <c r="D72" s="4">
        <v>14</v>
      </c>
      <c r="E72" s="13" t="s">
        <v>206</v>
      </c>
      <c r="F72" s="4" t="s">
        <v>154</v>
      </c>
      <c r="G72" s="5">
        <v>5</v>
      </c>
      <c r="H72" s="4">
        <v>2</v>
      </c>
      <c r="I72" s="4">
        <v>1</v>
      </c>
      <c r="J72" s="6">
        <v>3</v>
      </c>
      <c r="K72" s="13"/>
      <c r="L72" s="4" t="s">
        <v>167</v>
      </c>
      <c r="M72" s="4">
        <v>17</v>
      </c>
      <c r="N72" s="13" t="s">
        <v>133</v>
      </c>
      <c r="O72" s="4" t="s">
        <v>53</v>
      </c>
      <c r="P72" s="6">
        <v>1</v>
      </c>
      <c r="Q72" s="13"/>
      <c r="R72" s="4" t="s">
        <v>167</v>
      </c>
      <c r="S72" s="4">
        <v>16</v>
      </c>
      <c r="T72" s="13" t="s">
        <v>210</v>
      </c>
      <c r="U72" s="4" t="s">
        <v>45</v>
      </c>
      <c r="V72" s="6">
        <v>1</v>
      </c>
    </row>
    <row r="73" spans="1:22" ht="12.75" x14ac:dyDescent="0.2">
      <c r="A73" s="7"/>
      <c r="C73" s="4" t="s">
        <v>169</v>
      </c>
      <c r="D73" s="4">
        <v>18</v>
      </c>
      <c r="E73" s="13" t="s">
        <v>158</v>
      </c>
      <c r="F73" s="4" t="s">
        <v>65</v>
      </c>
      <c r="G73" s="5">
        <v>6</v>
      </c>
      <c r="H73" s="4">
        <v>1</v>
      </c>
      <c r="I73" s="4">
        <v>2</v>
      </c>
      <c r="J73" s="6">
        <v>3</v>
      </c>
      <c r="K73" s="13"/>
      <c r="L73" s="4" t="s">
        <v>169</v>
      </c>
      <c r="M73" s="4">
        <v>16</v>
      </c>
      <c r="N73" s="13" t="s">
        <v>131</v>
      </c>
      <c r="O73" s="4" t="s">
        <v>48</v>
      </c>
      <c r="P73" s="6">
        <v>1</v>
      </c>
      <c r="Q73" s="13"/>
      <c r="R73" s="4" t="s">
        <v>169</v>
      </c>
      <c r="S73" s="4">
        <v>4</v>
      </c>
      <c r="T73" s="13" t="s">
        <v>256</v>
      </c>
      <c r="U73" s="4" t="s">
        <v>60</v>
      </c>
      <c r="V73" s="6">
        <v>1</v>
      </c>
    </row>
    <row r="74" spans="1:22" ht="12.75" x14ac:dyDescent="0.2">
      <c r="A74" s="7"/>
      <c r="C74" s="4" t="s">
        <v>171</v>
      </c>
      <c r="D74" s="4">
        <v>19</v>
      </c>
      <c r="E74" s="13" t="s">
        <v>143</v>
      </c>
      <c r="F74" s="4" t="s">
        <v>87</v>
      </c>
      <c r="G74" s="5">
        <v>5</v>
      </c>
      <c r="H74" s="4">
        <v>1</v>
      </c>
      <c r="I74" s="4">
        <v>2</v>
      </c>
      <c r="J74" s="6">
        <v>3</v>
      </c>
      <c r="K74" s="13"/>
      <c r="L74" s="4" t="s">
        <v>171</v>
      </c>
      <c r="M74" s="4">
        <v>11</v>
      </c>
      <c r="N74" s="13" t="s">
        <v>187</v>
      </c>
      <c r="O74" s="4" t="s">
        <v>48</v>
      </c>
      <c r="P74" s="6">
        <v>1</v>
      </c>
      <c r="Q74" s="13"/>
      <c r="R74" s="4" t="s">
        <v>171</v>
      </c>
      <c r="S74" s="4">
        <v>19</v>
      </c>
      <c r="T74" s="13" t="s">
        <v>186</v>
      </c>
      <c r="U74" s="4" t="s">
        <v>60</v>
      </c>
      <c r="V74" s="6">
        <v>1</v>
      </c>
    </row>
    <row r="75" spans="1:22" ht="12.75" x14ac:dyDescent="0.2">
      <c r="A75" s="7"/>
      <c r="C75" s="4" t="s">
        <v>173</v>
      </c>
      <c r="D75" s="4">
        <v>18</v>
      </c>
      <c r="E75" s="13" t="s">
        <v>225</v>
      </c>
      <c r="F75" s="4" t="s">
        <v>154</v>
      </c>
      <c r="G75" s="5">
        <v>5</v>
      </c>
      <c r="H75" s="4">
        <v>1</v>
      </c>
      <c r="I75" s="4">
        <v>2</v>
      </c>
      <c r="J75" s="6">
        <v>3</v>
      </c>
      <c r="K75" s="13"/>
      <c r="L75" s="4" t="s">
        <v>173</v>
      </c>
      <c r="M75" s="4">
        <v>12</v>
      </c>
      <c r="N75" s="13" t="s">
        <v>84</v>
      </c>
      <c r="O75" s="4" t="s">
        <v>48</v>
      </c>
      <c r="P75" s="6">
        <v>1</v>
      </c>
      <c r="Q75" s="13"/>
      <c r="R75" s="4" t="s">
        <v>173</v>
      </c>
      <c r="S75" s="4">
        <v>6</v>
      </c>
      <c r="T75" s="13" t="s">
        <v>258</v>
      </c>
      <c r="U75" s="4" t="s">
        <v>60</v>
      </c>
      <c r="V75" s="6">
        <v>1</v>
      </c>
    </row>
    <row r="76" spans="1:22" ht="12.75" x14ac:dyDescent="0.2">
      <c r="A76" s="7"/>
      <c r="C76" s="4" t="s">
        <v>175</v>
      </c>
      <c r="D76" s="4">
        <v>3</v>
      </c>
      <c r="E76" s="13" t="s">
        <v>279</v>
      </c>
      <c r="F76" s="4" t="s">
        <v>94</v>
      </c>
      <c r="G76" s="5">
        <v>8</v>
      </c>
      <c r="H76" s="4">
        <v>0</v>
      </c>
      <c r="I76" s="4">
        <v>3</v>
      </c>
      <c r="J76" s="6">
        <v>3</v>
      </c>
      <c r="K76" s="13"/>
      <c r="L76" s="4" t="s">
        <v>175</v>
      </c>
      <c r="M76" s="4">
        <v>19</v>
      </c>
      <c r="N76" s="13" t="s">
        <v>237</v>
      </c>
      <c r="O76" s="4" t="s">
        <v>48</v>
      </c>
      <c r="P76" s="6">
        <v>1</v>
      </c>
      <c r="Q76" s="13"/>
      <c r="R76" s="4" t="s">
        <v>175</v>
      </c>
      <c r="S76" s="4">
        <v>18</v>
      </c>
      <c r="T76" s="13" t="s">
        <v>254</v>
      </c>
      <c r="U76" s="4" t="s">
        <v>60</v>
      </c>
      <c r="V76" s="6">
        <v>1</v>
      </c>
    </row>
    <row r="77" spans="1:22" ht="12.75" x14ac:dyDescent="0.2">
      <c r="A77" s="7"/>
      <c r="C77" s="4" t="s">
        <v>177</v>
      </c>
      <c r="D77" s="4">
        <v>2</v>
      </c>
      <c r="E77" s="13" t="s">
        <v>195</v>
      </c>
      <c r="F77" s="4" t="s">
        <v>94</v>
      </c>
      <c r="G77" s="5">
        <v>8</v>
      </c>
      <c r="H77" s="4">
        <v>0</v>
      </c>
      <c r="I77" s="4">
        <v>3</v>
      </c>
      <c r="J77" s="6">
        <v>3</v>
      </c>
      <c r="K77" s="13"/>
      <c r="L77" s="4" t="s">
        <v>177</v>
      </c>
      <c r="M77" s="4">
        <v>15</v>
      </c>
      <c r="N77" s="13" t="s">
        <v>119</v>
      </c>
      <c r="O77" s="4" t="s">
        <v>48</v>
      </c>
      <c r="P77" s="6">
        <v>1</v>
      </c>
      <c r="Q77" s="13"/>
      <c r="R77" s="4" t="s">
        <v>177</v>
      </c>
      <c r="S77" s="4">
        <v>8</v>
      </c>
      <c r="T77" s="13" t="s">
        <v>98</v>
      </c>
      <c r="U77" s="4" t="s">
        <v>53</v>
      </c>
      <c r="V77" s="6">
        <v>1</v>
      </c>
    </row>
    <row r="78" spans="1:22" ht="12.75" x14ac:dyDescent="0.2">
      <c r="A78" s="7"/>
      <c r="C78" s="4" t="s">
        <v>179</v>
      </c>
      <c r="D78" s="4">
        <v>9</v>
      </c>
      <c r="E78" s="13" t="s">
        <v>295</v>
      </c>
      <c r="F78" s="4" t="s">
        <v>45</v>
      </c>
      <c r="G78" s="5">
        <v>8</v>
      </c>
      <c r="H78" s="4">
        <v>2</v>
      </c>
      <c r="I78" s="4">
        <v>0</v>
      </c>
      <c r="J78" s="6">
        <v>2</v>
      </c>
      <c r="K78" s="13"/>
      <c r="L78" s="4" t="s">
        <v>179</v>
      </c>
      <c r="M78" s="4">
        <v>15</v>
      </c>
      <c r="N78" s="13" t="s">
        <v>153</v>
      </c>
      <c r="O78" s="4" t="s">
        <v>154</v>
      </c>
      <c r="P78" s="6">
        <v>1</v>
      </c>
      <c r="Q78" s="13"/>
      <c r="R78" s="4" t="s">
        <v>179</v>
      </c>
      <c r="S78" s="4">
        <v>6</v>
      </c>
      <c r="T78" s="13" t="s">
        <v>168</v>
      </c>
      <c r="U78" s="4" t="s">
        <v>48</v>
      </c>
      <c r="V78" s="6">
        <v>1</v>
      </c>
    </row>
    <row r="79" spans="1:22" ht="12.75" x14ac:dyDescent="0.2">
      <c r="A79" s="7"/>
      <c r="C79" s="4" t="s">
        <v>191</v>
      </c>
      <c r="D79" s="4">
        <v>7</v>
      </c>
      <c r="E79" s="13" t="s">
        <v>232</v>
      </c>
      <c r="F79" s="4" t="s">
        <v>94</v>
      </c>
      <c r="G79" s="5">
        <v>8</v>
      </c>
      <c r="H79" s="4">
        <v>2</v>
      </c>
      <c r="I79" s="4">
        <v>0</v>
      </c>
      <c r="J79" s="6">
        <v>2</v>
      </c>
      <c r="K79" s="13"/>
      <c r="L79" s="4" t="s">
        <v>191</v>
      </c>
      <c r="M79" s="4">
        <v>18</v>
      </c>
      <c r="N79" s="13" t="s">
        <v>225</v>
      </c>
      <c r="O79" s="4" t="s">
        <v>154</v>
      </c>
      <c r="P79" s="6">
        <v>1</v>
      </c>
      <c r="Q79" s="13"/>
      <c r="R79" s="4" t="s">
        <v>191</v>
      </c>
      <c r="S79" s="4">
        <v>7</v>
      </c>
      <c r="T79" s="13" t="s">
        <v>73</v>
      </c>
      <c r="U79" s="4" t="s">
        <v>48</v>
      </c>
      <c r="V79" s="6">
        <v>1</v>
      </c>
    </row>
    <row r="80" spans="1:22" ht="12.75" x14ac:dyDescent="0.2">
      <c r="A80" s="7"/>
      <c r="C80" s="4" t="s">
        <v>192</v>
      </c>
      <c r="D80" s="4">
        <v>6</v>
      </c>
      <c r="E80" s="13" t="s">
        <v>233</v>
      </c>
      <c r="F80" s="4" t="s">
        <v>94</v>
      </c>
      <c r="G80" s="5">
        <v>8</v>
      </c>
      <c r="H80" s="4">
        <v>2</v>
      </c>
      <c r="I80" s="4">
        <v>0</v>
      </c>
      <c r="J80" s="6">
        <v>2</v>
      </c>
      <c r="K80" s="13"/>
      <c r="L80" s="4" t="s">
        <v>192</v>
      </c>
      <c r="M80" s="4">
        <v>20</v>
      </c>
      <c r="N80" s="13" t="s">
        <v>252</v>
      </c>
      <c r="O80" s="4" t="s">
        <v>154</v>
      </c>
      <c r="P80" s="6">
        <v>1</v>
      </c>
      <c r="Q80" s="13"/>
      <c r="R80" s="4" t="s">
        <v>192</v>
      </c>
      <c r="S80" s="4">
        <v>11</v>
      </c>
      <c r="T80" s="13" t="s">
        <v>187</v>
      </c>
      <c r="U80" s="4" t="s">
        <v>48</v>
      </c>
      <c r="V80" s="6">
        <v>1</v>
      </c>
    </row>
    <row r="81" spans="1:22" ht="12.75" x14ac:dyDescent="0.2">
      <c r="A81" s="7"/>
      <c r="C81" s="4" t="s">
        <v>193</v>
      </c>
      <c r="D81" s="4">
        <v>4</v>
      </c>
      <c r="E81" s="13" t="s">
        <v>234</v>
      </c>
      <c r="F81" s="4" t="s">
        <v>154</v>
      </c>
      <c r="G81" s="5">
        <v>5</v>
      </c>
      <c r="H81" s="4">
        <v>2</v>
      </c>
      <c r="I81" s="4">
        <v>0</v>
      </c>
      <c r="J81" s="6">
        <v>2</v>
      </c>
      <c r="K81" s="13"/>
      <c r="L81" s="4" t="s">
        <v>193</v>
      </c>
      <c r="M81" s="4">
        <v>9</v>
      </c>
      <c r="N81" s="13" t="s">
        <v>129</v>
      </c>
      <c r="O81" s="4" t="s">
        <v>38</v>
      </c>
      <c r="P81" s="6">
        <v>1</v>
      </c>
      <c r="Q81" s="13"/>
      <c r="R81" s="4" t="s">
        <v>193</v>
      </c>
      <c r="S81" s="4">
        <v>19</v>
      </c>
      <c r="T81" s="13" t="s">
        <v>237</v>
      </c>
      <c r="U81" s="4" t="s">
        <v>48</v>
      </c>
      <c r="V81" s="6">
        <v>1</v>
      </c>
    </row>
    <row r="82" spans="1:22" ht="12.75" x14ac:dyDescent="0.2">
      <c r="A82" s="7"/>
      <c r="C82" s="4" t="s">
        <v>194</v>
      </c>
      <c r="D82" s="4">
        <v>4</v>
      </c>
      <c r="E82" s="13" t="s">
        <v>256</v>
      </c>
      <c r="F82" s="4" t="s">
        <v>60</v>
      </c>
      <c r="G82" s="5">
        <v>8</v>
      </c>
      <c r="H82" s="4">
        <v>1</v>
      </c>
      <c r="I82" s="4">
        <v>1</v>
      </c>
      <c r="J82" s="6">
        <v>2</v>
      </c>
      <c r="K82" s="13"/>
      <c r="L82" s="4" t="s">
        <v>194</v>
      </c>
      <c r="M82" s="4">
        <v>3</v>
      </c>
      <c r="N82" s="13" t="s">
        <v>166</v>
      </c>
      <c r="O82" s="4" t="s">
        <v>38</v>
      </c>
      <c r="P82" s="6">
        <v>1</v>
      </c>
      <c r="Q82" s="13"/>
      <c r="R82" s="4" t="s">
        <v>194</v>
      </c>
      <c r="S82" s="4">
        <v>18</v>
      </c>
      <c r="T82" s="13" t="s">
        <v>47</v>
      </c>
      <c r="U82" s="4" t="s">
        <v>48</v>
      </c>
      <c r="V82" s="6">
        <v>1</v>
      </c>
    </row>
    <row r="83" spans="1:22" ht="12.75" x14ac:dyDescent="0.2">
      <c r="A83" s="7"/>
      <c r="C83" s="4" t="s">
        <v>196</v>
      </c>
      <c r="D83" s="4">
        <v>12</v>
      </c>
      <c r="E83" s="13" t="s">
        <v>236</v>
      </c>
      <c r="F83" s="4" t="s">
        <v>105</v>
      </c>
      <c r="G83" s="5">
        <v>6</v>
      </c>
      <c r="H83" s="4">
        <v>1</v>
      </c>
      <c r="I83" s="4">
        <v>1</v>
      </c>
      <c r="J83" s="6">
        <v>2</v>
      </c>
      <c r="K83" s="13"/>
      <c r="L83" s="4" t="s">
        <v>196</v>
      </c>
      <c r="M83" s="4">
        <v>18</v>
      </c>
      <c r="N83" s="13" t="s">
        <v>127</v>
      </c>
      <c r="O83" s="4" t="s">
        <v>38</v>
      </c>
      <c r="P83" s="6">
        <v>1</v>
      </c>
      <c r="Q83" s="13"/>
      <c r="R83" s="4" t="s">
        <v>196</v>
      </c>
      <c r="S83" s="4">
        <v>16</v>
      </c>
      <c r="T83" s="13" t="s">
        <v>292</v>
      </c>
      <c r="U83" s="4" t="s">
        <v>154</v>
      </c>
      <c r="V83" s="6">
        <v>1</v>
      </c>
    </row>
    <row r="84" spans="1:22" ht="12.75" x14ac:dyDescent="0.2">
      <c r="A84" s="7"/>
      <c r="C84" s="4" t="s">
        <v>197</v>
      </c>
      <c r="D84" s="4">
        <v>20</v>
      </c>
      <c r="E84" s="13" t="s">
        <v>125</v>
      </c>
      <c r="F84" s="4" t="s">
        <v>105</v>
      </c>
      <c r="G84" s="5">
        <v>6</v>
      </c>
      <c r="H84" s="4">
        <v>1</v>
      </c>
      <c r="I84" s="4">
        <v>1</v>
      </c>
      <c r="J84" s="6">
        <v>2</v>
      </c>
      <c r="K84" s="13"/>
      <c r="L84" s="4" t="s">
        <v>197</v>
      </c>
      <c r="M84" s="4">
        <v>5</v>
      </c>
      <c r="N84" s="13" t="s">
        <v>189</v>
      </c>
      <c r="O84" s="4" t="s">
        <v>38</v>
      </c>
      <c r="P84" s="6">
        <v>1</v>
      </c>
      <c r="Q84" s="13"/>
      <c r="R84" s="4" t="s">
        <v>197</v>
      </c>
      <c r="S84" s="4">
        <v>9</v>
      </c>
      <c r="T84" s="13" t="s">
        <v>228</v>
      </c>
      <c r="U84" s="4" t="s">
        <v>154</v>
      </c>
      <c r="V84" s="6">
        <v>1</v>
      </c>
    </row>
    <row r="85" spans="1:22" ht="12.75" x14ac:dyDescent="0.2">
      <c r="A85" s="7"/>
      <c r="C85" s="4" t="s">
        <v>198</v>
      </c>
      <c r="D85" s="4">
        <v>16</v>
      </c>
      <c r="E85" s="13" t="s">
        <v>190</v>
      </c>
      <c r="F85" s="4" t="s">
        <v>38</v>
      </c>
      <c r="G85" s="5">
        <v>6</v>
      </c>
      <c r="H85" s="4">
        <v>1</v>
      </c>
      <c r="I85" s="4">
        <v>1</v>
      </c>
      <c r="J85" s="6">
        <v>2</v>
      </c>
      <c r="K85" s="13"/>
      <c r="L85" s="4" t="s">
        <v>198</v>
      </c>
      <c r="M85" s="4">
        <v>16</v>
      </c>
      <c r="N85" s="13" t="s">
        <v>190</v>
      </c>
      <c r="O85" s="4" t="s">
        <v>38</v>
      </c>
      <c r="P85" s="6">
        <v>1</v>
      </c>
      <c r="Q85" s="13"/>
      <c r="R85" s="4" t="s">
        <v>198</v>
      </c>
      <c r="S85" s="4">
        <v>14</v>
      </c>
      <c r="T85" s="13" t="s">
        <v>206</v>
      </c>
      <c r="U85" s="4" t="s">
        <v>154</v>
      </c>
      <c r="V85" s="6">
        <v>1</v>
      </c>
    </row>
    <row r="86" spans="1:22" ht="12.75" x14ac:dyDescent="0.2">
      <c r="A86" s="7"/>
      <c r="C86" s="4" t="s">
        <v>209</v>
      </c>
      <c r="D86" s="4">
        <v>3</v>
      </c>
      <c r="E86" s="13" t="s">
        <v>166</v>
      </c>
      <c r="F86" s="4" t="s">
        <v>38</v>
      </c>
      <c r="G86" s="5">
        <v>4</v>
      </c>
      <c r="H86" s="4">
        <v>1</v>
      </c>
      <c r="I86" s="4">
        <v>1</v>
      </c>
      <c r="J86" s="6">
        <v>2</v>
      </c>
      <c r="K86" s="13"/>
      <c r="L86" s="4" t="s">
        <v>209</v>
      </c>
      <c r="M86" s="4">
        <v>17</v>
      </c>
      <c r="N86" s="13" t="s">
        <v>242</v>
      </c>
      <c r="O86" s="4" t="s">
        <v>38</v>
      </c>
      <c r="P86" s="6">
        <v>1</v>
      </c>
      <c r="Q86" s="13"/>
      <c r="R86" s="4" t="s">
        <v>209</v>
      </c>
      <c r="S86" s="4">
        <v>8</v>
      </c>
      <c r="T86" s="13" t="s">
        <v>180</v>
      </c>
      <c r="U86" s="4" t="s">
        <v>154</v>
      </c>
      <c r="V86" s="6">
        <v>1</v>
      </c>
    </row>
    <row r="87" spans="1:22" ht="12.75" x14ac:dyDescent="0.2">
      <c r="A87" s="7"/>
      <c r="C87" s="4" t="s">
        <v>211</v>
      </c>
      <c r="D87" s="4">
        <v>18</v>
      </c>
      <c r="E87" s="13" t="s">
        <v>127</v>
      </c>
      <c r="F87" s="4" t="s">
        <v>38</v>
      </c>
      <c r="G87" s="5">
        <v>6</v>
      </c>
      <c r="H87" s="4">
        <v>1</v>
      </c>
      <c r="I87" s="4">
        <v>1</v>
      </c>
      <c r="J87" s="6">
        <v>2</v>
      </c>
      <c r="K87" s="13"/>
      <c r="L87" s="4" t="s">
        <v>211</v>
      </c>
      <c r="M87" s="4">
        <v>20</v>
      </c>
      <c r="N87" s="13" t="s">
        <v>125</v>
      </c>
      <c r="O87" s="4" t="s">
        <v>105</v>
      </c>
      <c r="P87" s="6">
        <v>1</v>
      </c>
      <c r="Q87" s="13"/>
      <c r="R87" s="4" t="s">
        <v>211</v>
      </c>
      <c r="S87" s="4">
        <v>12</v>
      </c>
      <c r="T87" s="13" t="s">
        <v>289</v>
      </c>
      <c r="U87" s="4" t="s">
        <v>154</v>
      </c>
      <c r="V87" s="6">
        <v>1</v>
      </c>
    </row>
    <row r="88" spans="1:22" ht="12.75" x14ac:dyDescent="0.2">
      <c r="A88" s="7"/>
      <c r="C88" s="4" t="s">
        <v>213</v>
      </c>
      <c r="D88" s="4">
        <v>11</v>
      </c>
      <c r="E88" s="13" t="s">
        <v>187</v>
      </c>
      <c r="F88" s="4" t="s">
        <v>48</v>
      </c>
      <c r="G88" s="5">
        <v>6</v>
      </c>
      <c r="H88" s="4">
        <v>1</v>
      </c>
      <c r="I88" s="4">
        <v>1</v>
      </c>
      <c r="J88" s="6">
        <v>2</v>
      </c>
      <c r="K88" s="13"/>
      <c r="L88" s="4" t="s">
        <v>213</v>
      </c>
      <c r="M88" s="4">
        <v>19</v>
      </c>
      <c r="N88" s="13" t="s">
        <v>238</v>
      </c>
      <c r="O88" s="4" t="s">
        <v>105</v>
      </c>
      <c r="P88" s="6">
        <v>1</v>
      </c>
      <c r="Q88" s="13"/>
      <c r="R88" s="4" t="s">
        <v>213</v>
      </c>
      <c r="S88" s="4">
        <v>3</v>
      </c>
      <c r="T88" s="13" t="s">
        <v>166</v>
      </c>
      <c r="U88" s="4" t="s">
        <v>38</v>
      </c>
      <c r="V88" s="6">
        <v>1</v>
      </c>
    </row>
    <row r="89" spans="1:22" ht="12.75" x14ac:dyDescent="0.2">
      <c r="A89" s="7"/>
      <c r="C89" s="4" t="s">
        <v>214</v>
      </c>
      <c r="D89" s="4">
        <v>19</v>
      </c>
      <c r="E89" s="13" t="s">
        <v>237</v>
      </c>
      <c r="F89" s="4" t="s">
        <v>48</v>
      </c>
      <c r="G89" s="5">
        <v>6</v>
      </c>
      <c r="H89" s="4">
        <v>1</v>
      </c>
      <c r="I89" s="4">
        <v>1</v>
      </c>
      <c r="J89" s="6">
        <v>2</v>
      </c>
      <c r="K89" s="13"/>
      <c r="L89" s="4" t="s">
        <v>214</v>
      </c>
      <c r="M89" s="4">
        <v>14</v>
      </c>
      <c r="N89" s="13" t="s">
        <v>231</v>
      </c>
      <c r="O89" s="4" t="s">
        <v>105</v>
      </c>
      <c r="P89" s="6">
        <v>1</v>
      </c>
      <c r="Q89" s="13"/>
      <c r="R89" s="4" t="s">
        <v>214</v>
      </c>
      <c r="S89" s="4">
        <v>18</v>
      </c>
      <c r="T89" s="13" t="s">
        <v>127</v>
      </c>
      <c r="U89" s="4" t="s">
        <v>38</v>
      </c>
      <c r="V89" s="6">
        <v>1</v>
      </c>
    </row>
    <row r="90" spans="1:22" ht="12.75" x14ac:dyDescent="0.2">
      <c r="A90" s="7"/>
      <c r="C90" s="4" t="s">
        <v>215</v>
      </c>
      <c r="D90" s="4">
        <v>5</v>
      </c>
      <c r="E90" s="13" t="s">
        <v>147</v>
      </c>
      <c r="F90" s="4" t="s">
        <v>87</v>
      </c>
      <c r="G90" s="5">
        <v>5</v>
      </c>
      <c r="H90" s="4">
        <v>1</v>
      </c>
      <c r="I90" s="4">
        <v>1</v>
      </c>
      <c r="J90" s="6">
        <v>2</v>
      </c>
      <c r="K90" s="13"/>
      <c r="L90" s="4" t="s">
        <v>215</v>
      </c>
      <c r="M90" s="4">
        <v>12</v>
      </c>
      <c r="N90" s="13" t="s">
        <v>236</v>
      </c>
      <c r="O90" s="4" t="s">
        <v>105</v>
      </c>
      <c r="P90" s="6">
        <v>1</v>
      </c>
      <c r="Q90" s="13"/>
      <c r="R90" s="4" t="s">
        <v>215</v>
      </c>
      <c r="S90" s="4">
        <v>16</v>
      </c>
      <c r="T90" s="13" t="s">
        <v>190</v>
      </c>
      <c r="U90" s="4" t="s">
        <v>38</v>
      </c>
      <c r="V90" s="6">
        <v>1</v>
      </c>
    </row>
    <row r="91" spans="1:22" ht="12.75" x14ac:dyDescent="0.2">
      <c r="A91" s="7"/>
      <c r="C91" s="4" t="s">
        <v>216</v>
      </c>
      <c r="D91" s="4">
        <v>3</v>
      </c>
      <c r="E91" s="13" t="s">
        <v>223</v>
      </c>
      <c r="F91" s="4" t="s">
        <v>40</v>
      </c>
      <c r="G91" s="5">
        <v>8</v>
      </c>
      <c r="H91" s="4">
        <v>1</v>
      </c>
      <c r="I91" s="4">
        <v>1</v>
      </c>
      <c r="J91" s="6">
        <v>2</v>
      </c>
      <c r="K91" s="13"/>
      <c r="L91" s="4" t="s">
        <v>216</v>
      </c>
      <c r="M91" s="4">
        <v>18</v>
      </c>
      <c r="N91" s="13" t="s">
        <v>158</v>
      </c>
      <c r="O91" s="4" t="s">
        <v>65</v>
      </c>
      <c r="P91" s="6">
        <v>1</v>
      </c>
      <c r="Q91" s="13"/>
      <c r="R91" s="4" t="s">
        <v>216</v>
      </c>
      <c r="S91" s="4">
        <v>10</v>
      </c>
      <c r="T91" s="13" t="s">
        <v>113</v>
      </c>
      <c r="U91" s="4" t="s">
        <v>38</v>
      </c>
      <c r="V91" s="6">
        <v>1</v>
      </c>
    </row>
    <row r="92" spans="1:22" ht="12.75" x14ac:dyDescent="0.2">
      <c r="A92" s="7"/>
      <c r="C92" s="4" t="s">
        <v>217</v>
      </c>
      <c r="D92" s="4">
        <v>9</v>
      </c>
      <c r="E92" s="13" t="s">
        <v>248</v>
      </c>
      <c r="F92" s="4" t="s">
        <v>40</v>
      </c>
      <c r="G92" s="5">
        <v>8</v>
      </c>
      <c r="H92" s="4">
        <v>1</v>
      </c>
      <c r="I92" s="4">
        <v>1</v>
      </c>
      <c r="J92" s="6">
        <v>2</v>
      </c>
      <c r="K92" s="13"/>
      <c r="L92" s="4" t="s">
        <v>217</v>
      </c>
      <c r="M92" s="4">
        <v>3</v>
      </c>
      <c r="N92" s="13" t="s">
        <v>135</v>
      </c>
      <c r="O92" s="4" t="s">
        <v>80</v>
      </c>
      <c r="P92" s="6">
        <v>1</v>
      </c>
      <c r="Q92" s="13"/>
      <c r="R92" s="4" t="s">
        <v>217</v>
      </c>
      <c r="S92" s="4">
        <v>10</v>
      </c>
      <c r="T92" s="13" t="s">
        <v>164</v>
      </c>
      <c r="U92" s="4" t="s">
        <v>105</v>
      </c>
      <c r="V92" s="6">
        <v>1</v>
      </c>
    </row>
    <row r="93" spans="1:22" ht="12.75" x14ac:dyDescent="0.2">
      <c r="A93" s="7"/>
      <c r="C93" s="4" t="s">
        <v>218</v>
      </c>
      <c r="D93" s="4">
        <v>19</v>
      </c>
      <c r="E93" s="13" t="s">
        <v>238</v>
      </c>
      <c r="F93" s="4" t="s">
        <v>105</v>
      </c>
      <c r="G93" s="5">
        <v>6</v>
      </c>
      <c r="H93" s="4">
        <v>1</v>
      </c>
      <c r="I93" s="4">
        <v>1</v>
      </c>
      <c r="J93" s="6">
        <v>2</v>
      </c>
      <c r="K93" s="13"/>
      <c r="L93" s="4" t="s">
        <v>218</v>
      </c>
      <c r="M93" s="4">
        <v>7</v>
      </c>
      <c r="N93" s="13" t="s">
        <v>243</v>
      </c>
      <c r="O93" s="4" t="s">
        <v>80</v>
      </c>
      <c r="P93" s="6">
        <v>1</v>
      </c>
      <c r="Q93" s="13"/>
      <c r="R93" s="4" t="s">
        <v>218</v>
      </c>
      <c r="S93" s="4">
        <v>13</v>
      </c>
      <c r="T93" s="13" t="s">
        <v>269</v>
      </c>
      <c r="U93" s="4" t="s">
        <v>105</v>
      </c>
      <c r="V93" s="6">
        <v>1</v>
      </c>
    </row>
    <row r="94" spans="1:22" ht="12.75" x14ac:dyDescent="0.2">
      <c r="A94" s="7"/>
      <c r="C94" s="4" t="s">
        <v>219</v>
      </c>
      <c r="D94" s="4">
        <v>13</v>
      </c>
      <c r="E94" s="13" t="s">
        <v>185</v>
      </c>
      <c r="F94" s="4" t="s">
        <v>53</v>
      </c>
      <c r="G94" s="5">
        <v>5</v>
      </c>
      <c r="H94" s="4">
        <v>0</v>
      </c>
      <c r="I94" s="4">
        <v>2</v>
      </c>
      <c r="J94" s="6">
        <v>2</v>
      </c>
      <c r="K94" s="13"/>
      <c r="L94" s="4" t="s">
        <v>219</v>
      </c>
      <c r="M94" s="4">
        <v>2</v>
      </c>
      <c r="N94" s="13" t="s">
        <v>137</v>
      </c>
      <c r="O94" s="4" t="s">
        <v>80</v>
      </c>
      <c r="P94" s="6">
        <v>1</v>
      </c>
      <c r="Q94" s="13"/>
      <c r="R94" s="4" t="s">
        <v>219</v>
      </c>
      <c r="S94" s="4">
        <v>6</v>
      </c>
      <c r="T94" s="13" t="s">
        <v>266</v>
      </c>
      <c r="U94" s="4" t="s">
        <v>105</v>
      </c>
      <c r="V94" s="6">
        <v>1</v>
      </c>
    </row>
    <row r="95" spans="1:22" ht="12.75" x14ac:dyDescent="0.2">
      <c r="A95" s="7"/>
      <c r="C95" s="4" t="s">
        <v>220</v>
      </c>
      <c r="D95" s="4">
        <v>7</v>
      </c>
      <c r="E95" s="13" t="s">
        <v>239</v>
      </c>
      <c r="F95" s="4" t="s">
        <v>60</v>
      </c>
      <c r="G95" s="5">
        <v>8</v>
      </c>
      <c r="H95" s="4">
        <v>0</v>
      </c>
      <c r="I95" s="4">
        <v>2</v>
      </c>
      <c r="J95" s="6">
        <v>2</v>
      </c>
      <c r="K95" s="13"/>
      <c r="L95" s="4" t="s">
        <v>220</v>
      </c>
      <c r="M95" s="4">
        <v>19</v>
      </c>
      <c r="N95" s="13" t="s">
        <v>143</v>
      </c>
      <c r="O95" s="4" t="s">
        <v>87</v>
      </c>
      <c r="P95" s="6">
        <v>1</v>
      </c>
      <c r="Q95" s="13"/>
      <c r="R95" s="4" t="s">
        <v>220</v>
      </c>
      <c r="S95" s="4">
        <v>20</v>
      </c>
      <c r="T95" s="13" t="s">
        <v>125</v>
      </c>
      <c r="U95" s="4" t="s">
        <v>105</v>
      </c>
      <c r="V95" s="6">
        <v>1</v>
      </c>
    </row>
    <row r="96" spans="1:22" ht="12.75" x14ac:dyDescent="0.2">
      <c r="A96" s="7"/>
      <c r="C96" s="4" t="s">
        <v>221</v>
      </c>
      <c r="D96" s="4">
        <v>4</v>
      </c>
      <c r="E96" s="13" t="s">
        <v>162</v>
      </c>
      <c r="F96" s="4" t="s">
        <v>105</v>
      </c>
      <c r="G96" s="5">
        <v>6</v>
      </c>
      <c r="H96" s="4">
        <v>0</v>
      </c>
      <c r="I96" s="4">
        <v>2</v>
      </c>
      <c r="J96" s="6">
        <v>2</v>
      </c>
      <c r="K96" s="13"/>
      <c r="L96" s="4" t="s">
        <v>221</v>
      </c>
      <c r="M96" s="4">
        <v>5</v>
      </c>
      <c r="N96" s="13" t="s">
        <v>147</v>
      </c>
      <c r="O96" s="4" t="s">
        <v>87</v>
      </c>
      <c r="P96" s="6">
        <v>1</v>
      </c>
      <c r="Q96" s="13"/>
      <c r="R96" s="4" t="s">
        <v>221</v>
      </c>
      <c r="S96" s="4">
        <v>5</v>
      </c>
      <c r="T96" s="13" t="s">
        <v>264</v>
      </c>
      <c r="U96" s="4" t="s">
        <v>105</v>
      </c>
      <c r="V96" s="6">
        <v>1</v>
      </c>
    </row>
    <row r="97" spans="1:22" ht="12.75" x14ac:dyDescent="0.2">
      <c r="A97" s="7"/>
      <c r="C97" s="4" t="s">
        <v>222</v>
      </c>
      <c r="D97" s="4">
        <v>10</v>
      </c>
      <c r="E97" s="13" t="s">
        <v>121</v>
      </c>
      <c r="F97" s="4" t="s">
        <v>48</v>
      </c>
      <c r="G97" s="5">
        <v>6</v>
      </c>
      <c r="H97" s="4">
        <v>0</v>
      </c>
      <c r="I97" s="4">
        <v>2</v>
      </c>
      <c r="J97" s="6">
        <v>2</v>
      </c>
      <c r="K97" s="13"/>
      <c r="L97" s="4" t="s">
        <v>222</v>
      </c>
      <c r="M97" s="4">
        <v>2</v>
      </c>
      <c r="N97" s="13" t="s">
        <v>246</v>
      </c>
      <c r="O97" s="4" t="s">
        <v>87</v>
      </c>
      <c r="P97" s="6">
        <v>1</v>
      </c>
      <c r="Q97" s="13"/>
      <c r="R97" s="4" t="s">
        <v>222</v>
      </c>
      <c r="S97" s="4">
        <v>11</v>
      </c>
      <c r="T97" s="13" t="s">
        <v>229</v>
      </c>
      <c r="U97" s="4" t="s">
        <v>105</v>
      </c>
      <c r="V97" s="6">
        <v>1</v>
      </c>
    </row>
    <row r="98" spans="1:22" ht="12.75" x14ac:dyDescent="0.2">
      <c r="A98" s="7"/>
      <c r="C98" s="4" t="s">
        <v>224</v>
      </c>
      <c r="D98" s="4">
        <v>5</v>
      </c>
      <c r="E98" s="13" t="s">
        <v>240</v>
      </c>
      <c r="F98" s="4" t="s">
        <v>40</v>
      </c>
      <c r="G98" s="5">
        <v>8</v>
      </c>
      <c r="H98" s="4">
        <v>0</v>
      </c>
      <c r="I98" s="4">
        <v>2</v>
      </c>
      <c r="J98" s="6">
        <v>2</v>
      </c>
      <c r="K98" s="13"/>
      <c r="L98" s="4" t="s">
        <v>224</v>
      </c>
      <c r="M98" s="4">
        <v>6</v>
      </c>
      <c r="N98" s="13" t="s">
        <v>205</v>
      </c>
      <c r="O98" s="4" t="s">
        <v>40</v>
      </c>
      <c r="P98" s="6">
        <v>1</v>
      </c>
      <c r="Q98" s="13"/>
      <c r="R98" s="4" t="s">
        <v>224</v>
      </c>
      <c r="S98" s="4">
        <v>17</v>
      </c>
      <c r="T98" s="13" t="s">
        <v>104</v>
      </c>
      <c r="U98" s="4" t="s">
        <v>105</v>
      </c>
      <c r="V98" s="6">
        <v>1</v>
      </c>
    </row>
    <row r="99" spans="1:22" ht="12.75" x14ac:dyDescent="0.2">
      <c r="A99" s="7"/>
      <c r="C99" s="4" t="s">
        <v>226</v>
      </c>
      <c r="D99" s="4">
        <v>17</v>
      </c>
      <c r="E99" s="13" t="s">
        <v>241</v>
      </c>
      <c r="F99" s="4" t="s">
        <v>60</v>
      </c>
      <c r="G99" s="5">
        <v>8</v>
      </c>
      <c r="H99" s="4">
        <v>1</v>
      </c>
      <c r="I99" s="4">
        <v>0</v>
      </c>
      <c r="J99" s="6">
        <v>1</v>
      </c>
      <c r="K99" s="13"/>
      <c r="L99" s="4" t="s">
        <v>226</v>
      </c>
      <c r="M99" s="4">
        <v>3</v>
      </c>
      <c r="N99" s="13" t="s">
        <v>223</v>
      </c>
      <c r="O99" s="4" t="s">
        <v>40</v>
      </c>
      <c r="P99" s="6">
        <v>1</v>
      </c>
      <c r="Q99" s="13"/>
      <c r="R99" s="4" t="s">
        <v>226</v>
      </c>
      <c r="S99" s="4">
        <v>19</v>
      </c>
      <c r="T99" s="13" t="s">
        <v>238</v>
      </c>
      <c r="U99" s="4" t="s">
        <v>105</v>
      </c>
      <c r="V99" s="6">
        <v>1</v>
      </c>
    </row>
    <row r="100" spans="1:22" ht="12.75" x14ac:dyDescent="0.2">
      <c r="A100" s="7"/>
      <c r="C100" s="4" t="s">
        <v>227</v>
      </c>
      <c r="D100" s="4">
        <v>17</v>
      </c>
      <c r="E100" s="13" t="s">
        <v>242</v>
      </c>
      <c r="F100" s="4" t="s">
        <v>38</v>
      </c>
      <c r="G100" s="5">
        <v>6</v>
      </c>
      <c r="H100" s="4">
        <v>1</v>
      </c>
      <c r="I100" s="4">
        <v>0</v>
      </c>
      <c r="J100" s="6">
        <v>1</v>
      </c>
      <c r="K100" s="13"/>
      <c r="L100" s="4" t="s">
        <v>227</v>
      </c>
      <c r="M100" s="4">
        <v>9</v>
      </c>
      <c r="N100" s="13" t="s">
        <v>248</v>
      </c>
      <c r="O100" s="4" t="s">
        <v>40</v>
      </c>
      <c r="P100" s="6">
        <v>1</v>
      </c>
      <c r="Q100" s="13"/>
      <c r="R100" s="4" t="s">
        <v>227</v>
      </c>
      <c r="S100" s="4">
        <v>7</v>
      </c>
      <c r="T100" s="13" t="s">
        <v>297</v>
      </c>
      <c r="U100" s="4" t="s">
        <v>105</v>
      </c>
      <c r="V100" s="6">
        <v>1</v>
      </c>
    </row>
    <row r="101" spans="1:22" ht="12.75" x14ac:dyDescent="0.2">
      <c r="A101" s="7"/>
      <c r="C101" s="4" t="s">
        <v>244</v>
      </c>
      <c r="D101" s="4">
        <v>9</v>
      </c>
      <c r="E101" s="13" t="s">
        <v>129</v>
      </c>
      <c r="F101" s="4" t="s">
        <v>38</v>
      </c>
      <c r="G101" s="5">
        <v>5</v>
      </c>
      <c r="H101" s="4">
        <v>1</v>
      </c>
      <c r="I101" s="4">
        <v>0</v>
      </c>
      <c r="J101" s="6">
        <v>1</v>
      </c>
      <c r="K101" s="13"/>
      <c r="L101" s="4" t="s">
        <v>244</v>
      </c>
      <c r="M101" s="4">
        <v>8</v>
      </c>
      <c r="N101" s="13" t="s">
        <v>139</v>
      </c>
      <c r="O101" s="4" t="s">
        <v>94</v>
      </c>
      <c r="P101" s="6">
        <v>1</v>
      </c>
      <c r="Q101" s="13"/>
      <c r="R101" s="4" t="s">
        <v>244</v>
      </c>
      <c r="S101" s="4">
        <v>12</v>
      </c>
      <c r="T101" s="13" t="s">
        <v>236</v>
      </c>
      <c r="U101" s="4" t="s">
        <v>105</v>
      </c>
      <c r="V101" s="6">
        <v>1</v>
      </c>
    </row>
    <row r="102" spans="1:22" ht="12.75" x14ac:dyDescent="0.2">
      <c r="A102" s="7"/>
      <c r="C102" s="4" t="s">
        <v>245</v>
      </c>
      <c r="D102" s="4">
        <v>16</v>
      </c>
      <c r="E102" s="13" t="s">
        <v>131</v>
      </c>
      <c r="F102" s="4" t="s">
        <v>48</v>
      </c>
      <c r="G102" s="5">
        <v>6</v>
      </c>
      <c r="H102" s="4">
        <v>1</v>
      </c>
      <c r="I102" s="4">
        <v>0</v>
      </c>
      <c r="J102" s="6">
        <v>1</v>
      </c>
      <c r="K102" s="13"/>
      <c r="L102" s="4"/>
      <c r="M102" s="4"/>
      <c r="N102" s="13"/>
      <c r="O102" s="4"/>
      <c r="P102" s="6"/>
      <c r="Q102" s="13"/>
      <c r="R102" s="4" t="s">
        <v>245</v>
      </c>
      <c r="S102" s="4">
        <v>12</v>
      </c>
      <c r="T102" s="13" t="s">
        <v>202</v>
      </c>
      <c r="U102" s="4" t="s">
        <v>65</v>
      </c>
      <c r="V102" s="6">
        <v>1</v>
      </c>
    </row>
    <row r="103" spans="1:22" ht="12.75" x14ac:dyDescent="0.2">
      <c r="A103" s="7"/>
      <c r="C103" s="4" t="s">
        <v>247</v>
      </c>
      <c r="D103" s="4">
        <v>17</v>
      </c>
      <c r="E103" s="13" t="s">
        <v>133</v>
      </c>
      <c r="F103" s="4" t="s">
        <v>53</v>
      </c>
      <c r="G103" s="5">
        <v>5</v>
      </c>
      <c r="H103" s="4">
        <v>1</v>
      </c>
      <c r="I103" s="4">
        <v>0</v>
      </c>
      <c r="J103" s="6">
        <v>1</v>
      </c>
      <c r="K103" s="13"/>
      <c r="L103" s="4"/>
      <c r="M103" s="4"/>
      <c r="N103" s="13"/>
      <c r="O103" s="4"/>
      <c r="P103" s="6"/>
      <c r="Q103" s="13"/>
      <c r="R103" s="4" t="s">
        <v>247</v>
      </c>
      <c r="S103" s="4">
        <v>2</v>
      </c>
      <c r="T103" s="13" t="s">
        <v>212</v>
      </c>
      <c r="U103" s="4" t="s">
        <v>65</v>
      </c>
      <c r="V103" s="6">
        <v>1</v>
      </c>
    </row>
    <row r="104" spans="1:22" ht="12.75" x14ac:dyDescent="0.2">
      <c r="A104" s="7"/>
      <c r="C104" s="4" t="s">
        <v>249</v>
      </c>
      <c r="D104" s="4">
        <v>3</v>
      </c>
      <c r="E104" s="13" t="s">
        <v>135</v>
      </c>
      <c r="F104" s="4" t="s">
        <v>80</v>
      </c>
      <c r="G104" s="5">
        <v>5</v>
      </c>
      <c r="H104" s="4">
        <v>1</v>
      </c>
      <c r="I104" s="4">
        <v>0</v>
      </c>
      <c r="J104" s="6">
        <v>1</v>
      </c>
      <c r="K104" s="13"/>
      <c r="L104" s="4"/>
      <c r="M104" s="4"/>
      <c r="N104" s="13"/>
      <c r="O104" s="4"/>
      <c r="P104" s="6"/>
      <c r="Q104" s="13"/>
      <c r="R104" s="4" t="s">
        <v>249</v>
      </c>
      <c r="S104" s="4">
        <v>17</v>
      </c>
      <c r="T104" s="13" t="s">
        <v>102</v>
      </c>
      <c r="U104" s="4" t="s">
        <v>65</v>
      </c>
      <c r="V104" s="6">
        <v>1</v>
      </c>
    </row>
    <row r="105" spans="1:22" ht="12.75" x14ac:dyDescent="0.2">
      <c r="A105" s="7"/>
      <c r="C105" s="4" t="s">
        <v>250</v>
      </c>
      <c r="D105" s="4">
        <v>7</v>
      </c>
      <c r="E105" s="13" t="s">
        <v>243</v>
      </c>
      <c r="F105" s="4" t="s">
        <v>80</v>
      </c>
      <c r="G105" s="5">
        <v>5</v>
      </c>
      <c r="H105" s="4">
        <v>1</v>
      </c>
      <c r="I105" s="4">
        <v>0</v>
      </c>
      <c r="J105" s="6">
        <v>1</v>
      </c>
      <c r="K105" s="13"/>
      <c r="L105" s="4"/>
      <c r="M105" s="4"/>
      <c r="N105" s="13"/>
      <c r="O105" s="4"/>
      <c r="P105" s="6"/>
      <c r="Q105" s="13"/>
      <c r="R105" s="4" t="s">
        <v>250</v>
      </c>
      <c r="S105" s="4">
        <v>9</v>
      </c>
      <c r="T105" s="13" t="s">
        <v>203</v>
      </c>
      <c r="U105" s="4" t="s">
        <v>80</v>
      </c>
      <c r="V105" s="6">
        <v>1</v>
      </c>
    </row>
    <row r="106" spans="1:22" ht="12.75" x14ac:dyDescent="0.2">
      <c r="A106" s="7"/>
      <c r="C106" s="4" t="s">
        <v>251</v>
      </c>
      <c r="D106" s="4">
        <v>2</v>
      </c>
      <c r="E106" s="13" t="s">
        <v>137</v>
      </c>
      <c r="F106" s="4" t="s">
        <v>80</v>
      </c>
      <c r="G106" s="5">
        <v>5</v>
      </c>
      <c r="H106" s="4">
        <v>1</v>
      </c>
      <c r="I106" s="4">
        <v>0</v>
      </c>
      <c r="J106" s="6">
        <v>1</v>
      </c>
      <c r="K106" s="13"/>
      <c r="L106" s="4"/>
      <c r="M106" s="4"/>
      <c r="N106" s="13"/>
      <c r="O106" s="4"/>
      <c r="P106" s="6"/>
      <c r="Q106" s="13"/>
      <c r="R106" s="4" t="s">
        <v>251</v>
      </c>
      <c r="S106" s="4">
        <v>4</v>
      </c>
      <c r="T106" s="13" t="s">
        <v>170</v>
      </c>
      <c r="U106" s="4" t="s">
        <v>80</v>
      </c>
      <c r="V106" s="6">
        <v>1</v>
      </c>
    </row>
    <row r="107" spans="1:22" ht="12.75" x14ac:dyDescent="0.2">
      <c r="A107" s="7"/>
      <c r="C107" s="4" t="s">
        <v>253</v>
      </c>
      <c r="D107" s="4">
        <v>8</v>
      </c>
      <c r="E107" s="13" t="s">
        <v>139</v>
      </c>
      <c r="F107" s="4" t="s">
        <v>94</v>
      </c>
      <c r="G107" s="5">
        <v>8</v>
      </c>
      <c r="H107" s="4">
        <v>1</v>
      </c>
      <c r="I107" s="4">
        <v>0</v>
      </c>
      <c r="J107" s="6">
        <v>1</v>
      </c>
      <c r="K107" s="13"/>
      <c r="L107" s="4"/>
      <c r="M107" s="4"/>
      <c r="N107" s="13"/>
      <c r="O107" s="4"/>
      <c r="P107" s="6"/>
      <c r="Q107" s="13"/>
      <c r="R107" s="4" t="s">
        <v>253</v>
      </c>
      <c r="S107" s="4">
        <v>6</v>
      </c>
      <c r="T107" s="13" t="s">
        <v>172</v>
      </c>
      <c r="U107" s="4" t="s">
        <v>80</v>
      </c>
      <c r="V107" s="6">
        <v>1</v>
      </c>
    </row>
    <row r="108" spans="1:22" ht="12.75" x14ac:dyDescent="0.2">
      <c r="A108" s="7"/>
      <c r="C108" s="4" t="s">
        <v>255</v>
      </c>
      <c r="D108" s="4">
        <v>2</v>
      </c>
      <c r="E108" s="13" t="s">
        <v>246</v>
      </c>
      <c r="F108" s="4" t="s">
        <v>87</v>
      </c>
      <c r="G108" s="5">
        <v>1</v>
      </c>
      <c r="H108" s="4">
        <v>1</v>
      </c>
      <c r="I108" s="4">
        <v>0</v>
      </c>
      <c r="J108" s="6">
        <v>1</v>
      </c>
      <c r="K108" s="13"/>
      <c r="L108" s="4"/>
      <c r="M108" s="4"/>
      <c r="N108" s="13"/>
      <c r="O108" s="4"/>
      <c r="P108" s="6"/>
      <c r="Q108" s="13"/>
      <c r="R108" s="4" t="s">
        <v>255</v>
      </c>
      <c r="S108" s="4">
        <v>5</v>
      </c>
      <c r="T108" s="13" t="s">
        <v>274</v>
      </c>
      <c r="U108" s="4" t="s">
        <v>80</v>
      </c>
      <c r="V108" s="6">
        <v>1</v>
      </c>
    </row>
    <row r="109" spans="1:22" ht="12.75" x14ac:dyDescent="0.2">
      <c r="A109" s="7"/>
      <c r="C109" s="4" t="s">
        <v>257</v>
      </c>
      <c r="D109" s="4">
        <v>6</v>
      </c>
      <c r="E109" s="13" t="s">
        <v>205</v>
      </c>
      <c r="F109" s="4" t="s">
        <v>40</v>
      </c>
      <c r="G109" s="5">
        <v>8</v>
      </c>
      <c r="H109" s="4">
        <v>1</v>
      </c>
      <c r="I109" s="4">
        <v>0</v>
      </c>
      <c r="J109" s="6">
        <v>1</v>
      </c>
      <c r="K109" s="13"/>
      <c r="L109" s="4"/>
      <c r="M109" s="4"/>
      <c r="N109" s="13"/>
      <c r="O109" s="4"/>
      <c r="P109" s="6"/>
      <c r="Q109" s="13"/>
      <c r="R109" s="4" t="s">
        <v>257</v>
      </c>
      <c r="S109" s="4">
        <v>13</v>
      </c>
      <c r="T109" s="13" t="s">
        <v>79</v>
      </c>
      <c r="U109" s="4" t="s">
        <v>80</v>
      </c>
      <c r="V109" s="6">
        <v>1</v>
      </c>
    </row>
    <row r="110" spans="1:22" ht="12.75" x14ac:dyDescent="0.2">
      <c r="A110" s="7"/>
      <c r="C110" s="4" t="s">
        <v>259</v>
      </c>
      <c r="D110" s="4">
        <v>15</v>
      </c>
      <c r="E110" s="13" t="s">
        <v>153</v>
      </c>
      <c r="F110" s="4" t="s">
        <v>154</v>
      </c>
      <c r="G110" s="5">
        <v>5</v>
      </c>
      <c r="H110" s="4">
        <v>1</v>
      </c>
      <c r="I110" s="4">
        <v>0</v>
      </c>
      <c r="J110" s="6">
        <v>1</v>
      </c>
      <c r="K110" s="13"/>
      <c r="L110" s="4"/>
      <c r="M110" s="4"/>
      <c r="N110" s="13"/>
      <c r="O110" s="4"/>
      <c r="P110" s="6"/>
      <c r="Q110" s="13"/>
      <c r="R110" s="4" t="s">
        <v>259</v>
      </c>
      <c r="S110" s="4">
        <v>13</v>
      </c>
      <c r="T110" s="13" t="s">
        <v>284</v>
      </c>
      <c r="U110" s="4" t="s">
        <v>87</v>
      </c>
      <c r="V110" s="6">
        <v>1</v>
      </c>
    </row>
    <row r="111" spans="1:22" ht="12.75" x14ac:dyDescent="0.2">
      <c r="A111" s="7"/>
      <c r="C111" s="4" t="s">
        <v>260</v>
      </c>
      <c r="D111" s="4">
        <v>20</v>
      </c>
      <c r="E111" s="13" t="s">
        <v>252</v>
      </c>
      <c r="F111" s="4" t="s">
        <v>154</v>
      </c>
      <c r="G111" s="5">
        <v>5</v>
      </c>
      <c r="H111" s="4">
        <v>1</v>
      </c>
      <c r="I111" s="4">
        <v>0</v>
      </c>
      <c r="J111" s="6">
        <v>1</v>
      </c>
      <c r="K111" s="13"/>
      <c r="L111" s="4"/>
      <c r="M111" s="4"/>
      <c r="N111" s="13"/>
      <c r="O111" s="4"/>
      <c r="P111" s="6"/>
      <c r="Q111" s="13"/>
      <c r="R111" s="4" t="s">
        <v>260</v>
      </c>
      <c r="S111" s="4">
        <v>5</v>
      </c>
      <c r="T111" s="13" t="s">
        <v>147</v>
      </c>
      <c r="U111" s="4" t="s">
        <v>87</v>
      </c>
      <c r="V111" s="6">
        <v>1</v>
      </c>
    </row>
    <row r="112" spans="1:22" ht="12.75" x14ac:dyDescent="0.2">
      <c r="A112" s="7"/>
      <c r="C112" s="4" t="s">
        <v>261</v>
      </c>
      <c r="D112" s="4">
        <v>18</v>
      </c>
      <c r="E112" s="13" t="s">
        <v>254</v>
      </c>
      <c r="F112" s="4" t="s">
        <v>60</v>
      </c>
      <c r="G112" s="5">
        <v>8</v>
      </c>
      <c r="H112" s="4">
        <v>0</v>
      </c>
      <c r="I112" s="4">
        <v>1</v>
      </c>
      <c r="J112" s="6">
        <v>1</v>
      </c>
      <c r="K112" s="13"/>
      <c r="L112" s="4"/>
      <c r="M112" s="4"/>
      <c r="N112" s="13"/>
      <c r="O112" s="4"/>
      <c r="P112" s="6"/>
      <c r="Q112" s="13"/>
      <c r="R112" s="4" t="s">
        <v>261</v>
      </c>
      <c r="S112" s="4">
        <v>2</v>
      </c>
      <c r="T112" s="13" t="s">
        <v>298</v>
      </c>
      <c r="U112" s="4" t="s">
        <v>40</v>
      </c>
      <c r="V112" s="6">
        <v>1</v>
      </c>
    </row>
    <row r="113" spans="1:22" ht="12.75" x14ac:dyDescent="0.2">
      <c r="A113" s="7"/>
      <c r="C113" s="4" t="s">
        <v>262</v>
      </c>
      <c r="D113" s="4">
        <v>6</v>
      </c>
      <c r="E113" s="13" t="s">
        <v>258</v>
      </c>
      <c r="F113" s="4" t="s">
        <v>60</v>
      </c>
      <c r="G113" s="5">
        <v>8</v>
      </c>
      <c r="H113" s="4">
        <v>0</v>
      </c>
      <c r="I113" s="4">
        <v>1</v>
      </c>
      <c r="J113" s="6">
        <v>1</v>
      </c>
      <c r="K113" s="13"/>
      <c r="L113" s="4"/>
      <c r="M113" s="4"/>
      <c r="N113" s="13"/>
      <c r="O113" s="4"/>
      <c r="P113" s="6"/>
      <c r="Q113" s="13"/>
      <c r="R113" s="4" t="s">
        <v>262</v>
      </c>
      <c r="S113" s="4">
        <v>3</v>
      </c>
      <c r="T113" s="13" t="s">
        <v>223</v>
      </c>
      <c r="U113" s="4" t="s">
        <v>40</v>
      </c>
      <c r="V113" s="6">
        <v>1</v>
      </c>
    </row>
    <row r="114" spans="1:22" ht="12.75" x14ac:dyDescent="0.2">
      <c r="A114" s="7"/>
      <c r="C114" s="4" t="s">
        <v>263</v>
      </c>
      <c r="D114" s="4">
        <v>10</v>
      </c>
      <c r="E114" s="13" t="s">
        <v>296</v>
      </c>
      <c r="F114" s="4" t="s">
        <v>45</v>
      </c>
      <c r="G114" s="5">
        <v>8</v>
      </c>
      <c r="H114" s="4">
        <v>0</v>
      </c>
      <c r="I114" s="4">
        <v>1</v>
      </c>
      <c r="J114" s="6">
        <v>1</v>
      </c>
      <c r="K114" s="13"/>
      <c r="L114" s="4"/>
      <c r="M114" s="4"/>
      <c r="N114" s="13"/>
      <c r="O114" s="4"/>
      <c r="P114" s="6"/>
      <c r="Q114" s="13"/>
      <c r="R114" s="4" t="s">
        <v>263</v>
      </c>
      <c r="S114" s="4">
        <v>11</v>
      </c>
      <c r="T114" s="13" t="s">
        <v>277</v>
      </c>
      <c r="U114" s="4" t="s">
        <v>40</v>
      </c>
      <c r="V114" s="6">
        <v>1</v>
      </c>
    </row>
    <row r="115" spans="1:22" ht="12.75" x14ac:dyDescent="0.2">
      <c r="A115" s="7"/>
      <c r="C115" s="4" t="s">
        <v>265</v>
      </c>
      <c r="D115" s="4">
        <v>12</v>
      </c>
      <c r="E115" s="13" t="s">
        <v>208</v>
      </c>
      <c r="F115" s="4" t="s">
        <v>45</v>
      </c>
      <c r="G115" s="5">
        <v>8</v>
      </c>
      <c r="H115" s="4">
        <v>0</v>
      </c>
      <c r="I115" s="4">
        <v>1</v>
      </c>
      <c r="J115" s="6">
        <v>1</v>
      </c>
      <c r="K115" s="13"/>
      <c r="L115" s="4"/>
      <c r="M115" s="4"/>
      <c r="N115" s="13"/>
      <c r="O115" s="4"/>
      <c r="P115" s="6"/>
      <c r="Q115" s="13"/>
      <c r="R115" s="4" t="s">
        <v>265</v>
      </c>
      <c r="S115" s="4">
        <v>16</v>
      </c>
      <c r="T115" s="13" t="s">
        <v>287</v>
      </c>
      <c r="U115" s="4" t="s">
        <v>40</v>
      </c>
      <c r="V115" s="6">
        <v>1</v>
      </c>
    </row>
    <row r="116" spans="1:22" ht="12.75" x14ac:dyDescent="0.2">
      <c r="A116" s="7"/>
      <c r="C116" s="4" t="s">
        <v>267</v>
      </c>
      <c r="D116" s="4">
        <v>16</v>
      </c>
      <c r="E116" s="13" t="s">
        <v>210</v>
      </c>
      <c r="F116" s="4" t="s">
        <v>45</v>
      </c>
      <c r="G116" s="5">
        <v>8</v>
      </c>
      <c r="H116" s="4">
        <v>0</v>
      </c>
      <c r="I116" s="4">
        <v>1</v>
      </c>
      <c r="J116" s="6">
        <v>1</v>
      </c>
      <c r="K116" s="13"/>
      <c r="L116" s="4"/>
      <c r="M116" s="4"/>
      <c r="N116" s="13"/>
      <c r="O116" s="4"/>
      <c r="P116" s="6"/>
      <c r="Q116" s="13"/>
      <c r="R116" s="4" t="s">
        <v>267</v>
      </c>
      <c r="S116" s="4">
        <v>9</v>
      </c>
      <c r="T116" s="13" t="s">
        <v>248</v>
      </c>
      <c r="U116" s="4" t="s">
        <v>40</v>
      </c>
      <c r="V116" s="6">
        <v>1</v>
      </c>
    </row>
    <row r="117" spans="1:22" ht="12.75" x14ac:dyDescent="0.2">
      <c r="A117" s="7"/>
      <c r="C117" s="4" t="s">
        <v>268</v>
      </c>
      <c r="D117" s="4">
        <v>2</v>
      </c>
      <c r="E117" s="13" t="s">
        <v>212</v>
      </c>
      <c r="F117" s="4" t="s">
        <v>65</v>
      </c>
      <c r="G117" s="5">
        <v>6</v>
      </c>
      <c r="H117" s="4">
        <v>0</v>
      </c>
      <c r="I117" s="4">
        <v>1</v>
      </c>
      <c r="J117" s="6">
        <v>1</v>
      </c>
      <c r="K117" s="13"/>
      <c r="L117" s="4"/>
      <c r="M117" s="4"/>
      <c r="N117" s="13"/>
      <c r="O117" s="4"/>
      <c r="P117" s="6"/>
      <c r="Q117" s="13"/>
      <c r="R117" s="4" t="s">
        <v>268</v>
      </c>
      <c r="S117" s="4">
        <v>1</v>
      </c>
      <c r="T117" s="13" t="s">
        <v>299</v>
      </c>
      <c r="U117" s="4" t="s">
        <v>40</v>
      </c>
      <c r="V117" s="6">
        <v>1</v>
      </c>
    </row>
    <row r="118" spans="1:22" ht="12.75" x14ac:dyDescent="0.2">
      <c r="A118" s="7"/>
      <c r="C118" s="4" t="s">
        <v>270</v>
      </c>
      <c r="D118" s="4">
        <v>5</v>
      </c>
      <c r="E118" s="13" t="s">
        <v>264</v>
      </c>
      <c r="F118" s="4" t="s">
        <v>105</v>
      </c>
      <c r="G118" s="5">
        <v>6</v>
      </c>
      <c r="H118" s="4">
        <v>0</v>
      </c>
      <c r="I118" s="4">
        <v>1</v>
      </c>
      <c r="J118" s="6">
        <v>1</v>
      </c>
      <c r="K118" s="13"/>
      <c r="L118" s="4"/>
      <c r="M118" s="4"/>
      <c r="N118" s="13"/>
      <c r="O118" s="4"/>
      <c r="P118" s="6"/>
      <c r="Q118" s="13"/>
      <c r="R118" s="4" t="s">
        <v>270</v>
      </c>
      <c r="S118" s="4">
        <v>5</v>
      </c>
      <c r="T118" s="13" t="s">
        <v>281</v>
      </c>
      <c r="U118" s="4" t="s">
        <v>94</v>
      </c>
      <c r="V118" s="6">
        <v>1</v>
      </c>
    </row>
    <row r="119" spans="1:22" ht="12.75" x14ac:dyDescent="0.2">
      <c r="A119" s="7"/>
      <c r="C119" s="4" t="s">
        <v>271</v>
      </c>
      <c r="D119" s="4">
        <v>6</v>
      </c>
      <c r="E119" s="13" t="s">
        <v>266</v>
      </c>
      <c r="F119" s="4" t="s">
        <v>105</v>
      </c>
      <c r="G119" s="5">
        <v>6</v>
      </c>
      <c r="H119" s="4">
        <v>0</v>
      </c>
      <c r="I119" s="4">
        <v>1</v>
      </c>
      <c r="J119" s="6">
        <v>1</v>
      </c>
      <c r="K119" s="13"/>
      <c r="L119" s="4"/>
      <c r="M119" s="4"/>
      <c r="N119" s="13"/>
      <c r="O119" s="4"/>
      <c r="P119" s="6"/>
      <c r="Q119" s="13"/>
      <c r="R119" s="4" t="s">
        <v>271</v>
      </c>
      <c r="S119" s="4">
        <v>16</v>
      </c>
      <c r="T119" s="13" t="s">
        <v>174</v>
      </c>
      <c r="U119" s="4" t="s">
        <v>94</v>
      </c>
      <c r="V119" s="6">
        <v>1</v>
      </c>
    </row>
    <row r="120" spans="1:22" ht="12.75" x14ac:dyDescent="0.2">
      <c r="A120" s="7"/>
      <c r="C120" s="4" t="s">
        <v>272</v>
      </c>
      <c r="D120" s="4">
        <v>7</v>
      </c>
      <c r="E120" s="13" t="s">
        <v>297</v>
      </c>
      <c r="F120" s="4" t="s">
        <v>105</v>
      </c>
      <c r="G120" s="5">
        <v>6</v>
      </c>
      <c r="H120" s="4">
        <v>0</v>
      </c>
      <c r="I120" s="4">
        <v>1</v>
      </c>
      <c r="J120" s="6">
        <v>1</v>
      </c>
      <c r="K120" s="13"/>
      <c r="L120" s="4"/>
      <c r="M120" s="4"/>
      <c r="N120" s="13"/>
      <c r="O120" s="4"/>
      <c r="P120" s="6"/>
      <c r="Q120" s="13"/>
      <c r="R120" s="4"/>
      <c r="S120" s="4"/>
      <c r="T120" s="13"/>
      <c r="U120" s="4"/>
      <c r="V120" s="6"/>
    </row>
    <row r="121" spans="1:22" ht="12.75" x14ac:dyDescent="0.2">
      <c r="A121" s="7"/>
      <c r="C121" s="4" t="s">
        <v>273</v>
      </c>
      <c r="D121" s="4">
        <v>10</v>
      </c>
      <c r="E121" s="13" t="s">
        <v>164</v>
      </c>
      <c r="F121" s="4" t="s">
        <v>105</v>
      </c>
      <c r="G121" s="5">
        <v>6</v>
      </c>
      <c r="H121" s="4">
        <v>0</v>
      </c>
      <c r="I121" s="4">
        <v>1</v>
      </c>
      <c r="J121" s="6">
        <v>1</v>
      </c>
      <c r="K121" s="13"/>
      <c r="L121" s="4"/>
      <c r="M121" s="4"/>
      <c r="N121" s="13"/>
      <c r="O121" s="4"/>
      <c r="P121" s="6"/>
      <c r="Q121" s="13"/>
      <c r="R121" s="4"/>
      <c r="S121" s="4"/>
      <c r="T121" s="13"/>
      <c r="U121" s="4"/>
      <c r="V121" s="6"/>
    </row>
    <row r="122" spans="1:22" ht="12.75" x14ac:dyDescent="0.2">
      <c r="A122" s="7"/>
      <c r="C122" s="4" t="s">
        <v>275</v>
      </c>
      <c r="D122" s="4">
        <v>13</v>
      </c>
      <c r="E122" s="13" t="s">
        <v>269</v>
      </c>
      <c r="F122" s="4" t="s">
        <v>105</v>
      </c>
      <c r="G122" s="5">
        <v>6</v>
      </c>
      <c r="H122" s="4">
        <v>0</v>
      </c>
      <c r="I122" s="4">
        <v>1</v>
      </c>
      <c r="J122" s="6">
        <v>1</v>
      </c>
      <c r="K122" s="13"/>
      <c r="L122" s="4"/>
      <c r="M122" s="4"/>
      <c r="N122" s="13"/>
      <c r="O122" s="4"/>
      <c r="P122" s="6"/>
      <c r="Q122" s="13"/>
      <c r="R122" s="4"/>
      <c r="S122" s="4"/>
      <c r="T122" s="13"/>
      <c r="U122" s="4"/>
      <c r="V122" s="6"/>
    </row>
    <row r="123" spans="1:22" ht="12.75" x14ac:dyDescent="0.2">
      <c r="A123" s="7"/>
      <c r="C123" s="4" t="s">
        <v>276</v>
      </c>
      <c r="D123" s="4">
        <v>6</v>
      </c>
      <c r="E123" s="13" t="s">
        <v>168</v>
      </c>
      <c r="F123" s="4" t="s">
        <v>48</v>
      </c>
      <c r="G123" s="5">
        <v>6</v>
      </c>
      <c r="H123" s="4">
        <v>0</v>
      </c>
      <c r="I123" s="4">
        <v>1</v>
      </c>
      <c r="J123" s="6">
        <v>1</v>
      </c>
      <c r="K123" s="13"/>
      <c r="L123" s="4"/>
      <c r="M123" s="4"/>
      <c r="N123" s="13"/>
      <c r="O123" s="4"/>
      <c r="P123" s="6"/>
      <c r="Q123" s="13"/>
      <c r="R123" s="4"/>
      <c r="S123" s="4"/>
      <c r="T123" s="13"/>
      <c r="U123" s="4"/>
      <c r="V123" s="6"/>
    </row>
    <row r="124" spans="1:22" ht="12.75" x14ac:dyDescent="0.2">
      <c r="A124" s="7"/>
      <c r="C124" s="4" t="s">
        <v>278</v>
      </c>
      <c r="D124" s="4">
        <v>13</v>
      </c>
      <c r="E124" s="13" t="s">
        <v>79</v>
      </c>
      <c r="F124" s="4" t="s">
        <v>80</v>
      </c>
      <c r="G124" s="5">
        <v>2</v>
      </c>
      <c r="H124" s="4">
        <v>0</v>
      </c>
      <c r="I124" s="4">
        <v>1</v>
      </c>
      <c r="J124" s="6">
        <v>1</v>
      </c>
      <c r="K124" s="13"/>
      <c r="L124" s="4"/>
      <c r="M124" s="4"/>
      <c r="N124" s="13"/>
      <c r="O124" s="4"/>
      <c r="P124" s="6"/>
      <c r="Q124" s="13"/>
      <c r="R124" s="4"/>
      <c r="S124" s="4"/>
      <c r="T124" s="13"/>
      <c r="U124" s="4"/>
      <c r="V124" s="6"/>
    </row>
    <row r="125" spans="1:22" ht="12.75" x14ac:dyDescent="0.2">
      <c r="A125" s="7"/>
      <c r="C125" s="4" t="s">
        <v>280</v>
      </c>
      <c r="D125" s="4">
        <v>4</v>
      </c>
      <c r="E125" s="13" t="s">
        <v>170</v>
      </c>
      <c r="F125" s="4" t="s">
        <v>80</v>
      </c>
      <c r="G125" s="5">
        <v>5</v>
      </c>
      <c r="H125" s="4">
        <v>0</v>
      </c>
      <c r="I125" s="4">
        <v>1</v>
      </c>
      <c r="J125" s="6">
        <v>1</v>
      </c>
      <c r="K125" s="13"/>
      <c r="L125" s="4"/>
      <c r="M125" s="4"/>
      <c r="N125" s="13"/>
      <c r="O125" s="4"/>
      <c r="P125" s="6"/>
      <c r="Q125" s="13"/>
      <c r="R125" s="4"/>
      <c r="S125" s="4"/>
      <c r="T125" s="13"/>
      <c r="U125" s="4"/>
      <c r="V125" s="6"/>
    </row>
    <row r="126" spans="1:22" ht="12.75" x14ac:dyDescent="0.2">
      <c r="A126" s="7"/>
      <c r="C126" s="4" t="s">
        <v>282</v>
      </c>
      <c r="D126" s="4">
        <v>5</v>
      </c>
      <c r="E126" s="13" t="s">
        <v>274</v>
      </c>
      <c r="F126" s="4" t="s">
        <v>80</v>
      </c>
      <c r="G126" s="5">
        <v>4</v>
      </c>
      <c r="H126" s="4">
        <v>0</v>
      </c>
      <c r="I126" s="4">
        <v>1</v>
      </c>
      <c r="J126" s="6">
        <v>1</v>
      </c>
      <c r="K126" s="13"/>
      <c r="L126" s="4"/>
      <c r="M126" s="4"/>
      <c r="N126" s="13"/>
      <c r="O126" s="4"/>
      <c r="P126" s="6"/>
      <c r="Q126" s="13"/>
      <c r="R126" s="4"/>
      <c r="S126" s="4"/>
      <c r="T126" s="13"/>
      <c r="U126" s="4"/>
      <c r="V126" s="6"/>
    </row>
    <row r="127" spans="1:22" ht="12.75" x14ac:dyDescent="0.2">
      <c r="A127" s="7"/>
      <c r="C127" s="4" t="s">
        <v>283</v>
      </c>
      <c r="D127" s="4">
        <v>6</v>
      </c>
      <c r="E127" s="13" t="s">
        <v>172</v>
      </c>
      <c r="F127" s="4" t="s">
        <v>80</v>
      </c>
      <c r="G127" s="5">
        <v>5</v>
      </c>
      <c r="H127" s="4">
        <v>0</v>
      </c>
      <c r="I127" s="4">
        <v>1</v>
      </c>
      <c r="J127" s="6">
        <v>1</v>
      </c>
      <c r="K127" s="13"/>
      <c r="L127" s="4"/>
      <c r="M127" s="4"/>
      <c r="N127" s="13"/>
      <c r="O127" s="4"/>
      <c r="P127" s="6"/>
      <c r="Q127" s="13"/>
      <c r="R127" s="4"/>
      <c r="S127" s="4"/>
      <c r="T127" s="13"/>
      <c r="U127" s="4"/>
      <c r="V127" s="6"/>
    </row>
    <row r="128" spans="1:22" ht="12.75" x14ac:dyDescent="0.2">
      <c r="A128" s="7"/>
      <c r="C128" s="4" t="s">
        <v>285</v>
      </c>
      <c r="D128" s="4">
        <v>11</v>
      </c>
      <c r="E128" s="13" t="s">
        <v>277</v>
      </c>
      <c r="F128" s="4" t="s">
        <v>40</v>
      </c>
      <c r="G128" s="5">
        <v>4</v>
      </c>
      <c r="H128" s="4">
        <v>0</v>
      </c>
      <c r="I128" s="4">
        <v>1</v>
      </c>
      <c r="J128" s="6">
        <v>1</v>
      </c>
      <c r="K128" s="13"/>
      <c r="L128" s="4"/>
      <c r="M128" s="4"/>
      <c r="N128" s="13"/>
      <c r="O128" s="4"/>
      <c r="P128" s="6"/>
      <c r="Q128" s="13"/>
      <c r="R128" s="4"/>
      <c r="S128" s="4"/>
      <c r="T128" s="13"/>
      <c r="U128" s="4"/>
      <c r="V128" s="6"/>
    </row>
    <row r="129" spans="1:22" ht="12.75" x14ac:dyDescent="0.2">
      <c r="A129" s="7"/>
      <c r="C129" s="4" t="s">
        <v>286</v>
      </c>
      <c r="D129" s="4">
        <v>5</v>
      </c>
      <c r="E129" s="13" t="s">
        <v>281</v>
      </c>
      <c r="F129" s="4" t="s">
        <v>94</v>
      </c>
      <c r="G129" s="5">
        <v>8</v>
      </c>
      <c r="H129" s="4">
        <v>0</v>
      </c>
      <c r="I129" s="4">
        <v>1</v>
      </c>
      <c r="J129" s="6">
        <v>1</v>
      </c>
      <c r="K129" s="13"/>
      <c r="L129" s="4"/>
      <c r="M129" s="4"/>
      <c r="N129" s="13"/>
      <c r="O129" s="4"/>
      <c r="P129" s="6"/>
      <c r="Q129" s="13"/>
      <c r="R129" s="4"/>
      <c r="S129" s="4"/>
      <c r="T129" s="13"/>
      <c r="U129" s="4"/>
      <c r="V129" s="6"/>
    </row>
    <row r="130" spans="1:22" ht="12.75" x14ac:dyDescent="0.2">
      <c r="A130" s="7"/>
      <c r="C130" s="4" t="s">
        <v>288</v>
      </c>
      <c r="D130" s="4">
        <v>16</v>
      </c>
      <c r="E130" s="13" t="s">
        <v>174</v>
      </c>
      <c r="F130" s="4" t="s">
        <v>94</v>
      </c>
      <c r="G130" s="5">
        <v>8</v>
      </c>
      <c r="H130" s="4">
        <v>0</v>
      </c>
      <c r="I130" s="4">
        <v>1</v>
      </c>
      <c r="J130" s="6">
        <v>1</v>
      </c>
      <c r="K130" s="13"/>
      <c r="L130" s="4"/>
      <c r="M130" s="4"/>
      <c r="N130" s="13"/>
      <c r="O130" s="4"/>
      <c r="P130" s="6"/>
      <c r="Q130" s="13"/>
      <c r="R130" s="4"/>
      <c r="S130" s="4"/>
      <c r="T130" s="13"/>
      <c r="U130" s="4"/>
      <c r="V130" s="6"/>
    </row>
    <row r="131" spans="1:22" ht="12.75" x14ac:dyDescent="0.2">
      <c r="A131" s="7"/>
      <c r="C131" s="4" t="s">
        <v>290</v>
      </c>
      <c r="D131" s="4">
        <v>13</v>
      </c>
      <c r="E131" s="13" t="s">
        <v>284</v>
      </c>
      <c r="F131" s="4" t="s">
        <v>87</v>
      </c>
      <c r="G131" s="5">
        <v>5</v>
      </c>
      <c r="H131" s="4">
        <v>0</v>
      </c>
      <c r="I131" s="4">
        <v>1</v>
      </c>
      <c r="J131" s="6">
        <v>1</v>
      </c>
      <c r="K131" s="13"/>
      <c r="L131" s="4"/>
      <c r="M131" s="4"/>
      <c r="N131" s="13"/>
      <c r="O131" s="4"/>
      <c r="P131" s="6"/>
      <c r="Q131" s="13"/>
      <c r="R131" s="4"/>
      <c r="S131" s="4"/>
      <c r="T131" s="13"/>
      <c r="U131" s="4"/>
      <c r="V131" s="6"/>
    </row>
    <row r="132" spans="1:22" ht="12.75" x14ac:dyDescent="0.2">
      <c r="A132" s="7"/>
      <c r="C132" s="4" t="s">
        <v>291</v>
      </c>
      <c r="D132" s="4">
        <v>2</v>
      </c>
      <c r="E132" s="13" t="s">
        <v>298</v>
      </c>
      <c r="F132" s="4" t="s">
        <v>40</v>
      </c>
      <c r="G132" s="5">
        <v>8</v>
      </c>
      <c r="H132" s="4">
        <v>0</v>
      </c>
      <c r="I132" s="4">
        <v>1</v>
      </c>
      <c r="J132" s="6">
        <v>1</v>
      </c>
      <c r="K132" s="13"/>
      <c r="L132" s="4"/>
      <c r="M132" s="4"/>
      <c r="N132" s="13"/>
      <c r="O132" s="4"/>
      <c r="P132" s="6"/>
      <c r="Q132" s="13"/>
      <c r="R132" s="4"/>
      <c r="S132" s="4"/>
      <c r="T132" s="13"/>
      <c r="U132" s="4"/>
      <c r="V132" s="6"/>
    </row>
    <row r="133" spans="1:22" s="18" customFormat="1" ht="15" x14ac:dyDescent="0.2">
      <c r="A133" s="17"/>
      <c r="C133" s="4" t="s">
        <v>300</v>
      </c>
      <c r="D133" s="4">
        <v>16</v>
      </c>
      <c r="E133" s="13" t="s">
        <v>287</v>
      </c>
      <c r="F133" s="4" t="s">
        <v>40</v>
      </c>
      <c r="G133" s="5">
        <v>7</v>
      </c>
      <c r="H133" s="4">
        <v>0</v>
      </c>
      <c r="I133" s="4">
        <v>1</v>
      </c>
      <c r="J133" s="6">
        <v>1</v>
      </c>
      <c r="K133" s="13"/>
      <c r="L133" s="4"/>
      <c r="M133" s="4"/>
      <c r="N133" s="24"/>
      <c r="O133" s="4"/>
      <c r="P133" s="6"/>
      <c r="Q133" s="13"/>
      <c r="R133" s="4"/>
      <c r="S133" s="4"/>
      <c r="T133" s="13"/>
      <c r="U133" s="4"/>
      <c r="V133" s="6"/>
    </row>
    <row r="134" spans="1:22" ht="12.75" x14ac:dyDescent="0.2">
      <c r="A134" s="7"/>
      <c r="C134" s="4" t="s">
        <v>301</v>
      </c>
      <c r="D134" s="4">
        <v>1</v>
      </c>
      <c r="E134" s="13" t="s">
        <v>299</v>
      </c>
      <c r="F134" s="4" t="s">
        <v>40</v>
      </c>
      <c r="G134" s="5">
        <v>4</v>
      </c>
      <c r="H134" s="4">
        <v>0</v>
      </c>
      <c r="I134" s="4">
        <v>1</v>
      </c>
      <c r="J134" s="6">
        <v>1</v>
      </c>
      <c r="K134" s="13"/>
      <c r="L134" s="4"/>
      <c r="M134" s="4"/>
      <c r="N134" s="13"/>
      <c r="O134" s="4"/>
      <c r="P134" s="6"/>
      <c r="Q134" s="13"/>
      <c r="R134" s="4"/>
      <c r="S134" s="4"/>
      <c r="T134" s="13"/>
      <c r="U134" s="4"/>
      <c r="V134" s="6"/>
    </row>
    <row r="135" spans="1:22" ht="12.75" x14ac:dyDescent="0.2">
      <c r="A135" s="7"/>
      <c r="C135" s="4" t="s">
        <v>302</v>
      </c>
      <c r="D135" s="4">
        <v>12</v>
      </c>
      <c r="E135" s="13" t="s">
        <v>289</v>
      </c>
      <c r="F135" s="4" t="s">
        <v>154</v>
      </c>
      <c r="G135" s="5">
        <v>5</v>
      </c>
      <c r="H135" s="4">
        <v>0</v>
      </c>
      <c r="I135" s="4">
        <v>1</v>
      </c>
      <c r="J135" s="6">
        <v>1</v>
      </c>
      <c r="K135" s="13"/>
      <c r="L135" s="4"/>
      <c r="M135" s="4"/>
      <c r="N135" s="13"/>
      <c r="O135" s="4"/>
      <c r="P135" s="6"/>
      <c r="Q135" s="13"/>
      <c r="R135" s="4"/>
      <c r="S135" s="4"/>
      <c r="T135" s="13"/>
      <c r="U135" s="4"/>
      <c r="V135" s="6"/>
    </row>
    <row r="136" spans="1:22" ht="12.75" x14ac:dyDescent="0.2">
      <c r="A136" s="7"/>
      <c r="C136" s="4" t="s">
        <v>303</v>
      </c>
      <c r="D136" s="4">
        <v>8</v>
      </c>
      <c r="E136" s="13" t="s">
        <v>180</v>
      </c>
      <c r="F136" s="4" t="s">
        <v>154</v>
      </c>
      <c r="G136" s="5">
        <v>5</v>
      </c>
      <c r="H136" s="4">
        <v>0</v>
      </c>
      <c r="I136" s="4">
        <v>1</v>
      </c>
      <c r="J136" s="6">
        <v>1</v>
      </c>
      <c r="K136" s="13"/>
      <c r="L136" s="4"/>
      <c r="M136" s="4"/>
      <c r="N136" s="13"/>
      <c r="O136" s="4"/>
      <c r="P136" s="6"/>
      <c r="Q136" s="13"/>
      <c r="R136" s="4"/>
      <c r="S136" s="4"/>
      <c r="T136" s="13"/>
      <c r="U136" s="4"/>
      <c r="V136" s="6"/>
    </row>
    <row r="137" spans="1:22" ht="12.75" x14ac:dyDescent="0.2">
      <c r="A137" s="7"/>
      <c r="C137" s="4" t="s">
        <v>304</v>
      </c>
      <c r="D137" s="4">
        <v>9</v>
      </c>
      <c r="E137" s="13" t="s">
        <v>228</v>
      </c>
      <c r="F137" s="4" t="s">
        <v>154</v>
      </c>
      <c r="G137" s="5">
        <v>5</v>
      </c>
      <c r="H137" s="4">
        <v>0</v>
      </c>
      <c r="I137" s="4">
        <v>1</v>
      </c>
      <c r="J137" s="6">
        <v>1</v>
      </c>
      <c r="K137" s="13"/>
      <c r="L137" s="4"/>
      <c r="M137" s="4"/>
      <c r="N137" s="13"/>
      <c r="O137" s="4"/>
      <c r="P137" s="6"/>
      <c r="Q137" s="13"/>
      <c r="R137" s="4"/>
      <c r="S137" s="4"/>
      <c r="T137" s="13"/>
      <c r="U137" s="4"/>
      <c r="V137" s="6"/>
    </row>
    <row r="138" spans="1:22" ht="12.75" x14ac:dyDescent="0.2">
      <c r="A138" s="7"/>
      <c r="C138" s="4" t="s">
        <v>305</v>
      </c>
      <c r="D138" s="4">
        <v>16</v>
      </c>
      <c r="E138" s="13" t="s">
        <v>292</v>
      </c>
      <c r="F138" s="4" t="s">
        <v>154</v>
      </c>
      <c r="G138" s="5">
        <v>5</v>
      </c>
      <c r="H138" s="4">
        <v>0</v>
      </c>
      <c r="I138" s="4">
        <v>1</v>
      </c>
      <c r="J138" s="6">
        <v>1</v>
      </c>
      <c r="K138" s="13"/>
      <c r="L138" s="4"/>
      <c r="M138" s="4"/>
      <c r="N138" s="13"/>
      <c r="O138" s="4"/>
      <c r="P138" s="6"/>
      <c r="Q138" s="13"/>
      <c r="R138" s="4"/>
      <c r="S138" s="4"/>
      <c r="T138" s="13"/>
      <c r="U138" s="4"/>
      <c r="V138" s="6"/>
    </row>
    <row r="139" spans="1:22" ht="12.75" x14ac:dyDescent="0.2">
      <c r="A139" s="7"/>
      <c r="C139" s="4"/>
      <c r="D139" s="4"/>
      <c r="E139" s="13"/>
      <c r="F139" s="4"/>
      <c r="G139" s="5"/>
      <c r="H139" s="4"/>
      <c r="I139" s="4"/>
      <c r="J139" s="6"/>
      <c r="K139" s="13"/>
      <c r="L139" s="4"/>
      <c r="M139" s="4"/>
      <c r="N139" s="13"/>
      <c r="O139" s="4"/>
      <c r="P139" s="6"/>
      <c r="Q139" s="13"/>
      <c r="R139" s="4"/>
      <c r="S139" s="4"/>
      <c r="T139" s="13"/>
      <c r="U139" s="4"/>
      <c r="V139" s="6"/>
    </row>
    <row r="140" spans="1:22" s="20" customFormat="1" x14ac:dyDescent="0.15">
      <c r="A140" s="19"/>
      <c r="C140" s="479" t="s">
        <v>34</v>
      </c>
      <c r="D140" s="479"/>
      <c r="E140" s="480" t="s">
        <v>181</v>
      </c>
      <c r="F140" s="480"/>
      <c r="G140" s="480"/>
      <c r="H140" s="480"/>
      <c r="I140" s="480"/>
      <c r="J140" s="480"/>
      <c r="K140" s="480"/>
      <c r="L140" s="480"/>
      <c r="M140" s="480"/>
      <c r="N140" s="480"/>
      <c r="O140" s="480"/>
      <c r="P140" s="480"/>
      <c r="Q140" s="480"/>
      <c r="R140" s="480"/>
      <c r="S140" s="480"/>
      <c r="T140" s="480"/>
      <c r="U140" s="480"/>
      <c r="V140" s="480"/>
    </row>
    <row r="141" spans="1:22" s="20" customFormat="1" x14ac:dyDescent="0.15">
      <c r="A141" s="19"/>
      <c r="C141" s="479" t="s">
        <v>10</v>
      </c>
      <c r="D141" s="479"/>
      <c r="E141" s="480" t="s">
        <v>23</v>
      </c>
      <c r="F141" s="480"/>
      <c r="G141" s="480"/>
      <c r="H141" s="480"/>
      <c r="I141" s="480"/>
      <c r="J141" s="480"/>
      <c r="K141" s="480"/>
      <c r="L141" s="480"/>
      <c r="M141" s="480"/>
      <c r="N141" s="480"/>
      <c r="O141" s="480"/>
      <c r="P141" s="480"/>
      <c r="Q141" s="480"/>
      <c r="R141" s="480"/>
      <c r="S141" s="480"/>
      <c r="T141" s="480"/>
      <c r="U141" s="480"/>
      <c r="V141" s="480"/>
    </row>
    <row r="142" spans="1:22" s="20" customFormat="1" x14ac:dyDescent="0.15">
      <c r="A142" s="19"/>
      <c r="C142" s="479" t="s">
        <v>35</v>
      </c>
      <c r="D142" s="479"/>
      <c r="E142" s="480" t="s">
        <v>182</v>
      </c>
      <c r="F142" s="480"/>
      <c r="G142" s="480"/>
      <c r="H142" s="480"/>
      <c r="I142" s="480"/>
      <c r="J142" s="480"/>
      <c r="K142" s="480"/>
      <c r="L142" s="480"/>
      <c r="M142" s="480"/>
      <c r="N142" s="480"/>
      <c r="O142" s="480"/>
      <c r="P142" s="480"/>
      <c r="Q142" s="480"/>
      <c r="R142" s="480"/>
      <c r="S142" s="480"/>
      <c r="T142" s="480"/>
      <c r="U142" s="480"/>
      <c r="V142" s="480"/>
    </row>
    <row r="143" spans="1:22" s="20" customFormat="1" x14ac:dyDescent="0.15">
      <c r="A143" s="19"/>
      <c r="C143" s="479" t="s">
        <v>36</v>
      </c>
      <c r="D143" s="479"/>
      <c r="E143" s="480" t="s">
        <v>183</v>
      </c>
      <c r="F143" s="480"/>
      <c r="G143" s="480"/>
      <c r="H143" s="480"/>
      <c r="I143" s="480"/>
      <c r="J143" s="480"/>
      <c r="K143" s="480"/>
      <c r="L143" s="480"/>
      <c r="M143" s="480"/>
      <c r="N143" s="480"/>
      <c r="O143" s="480"/>
      <c r="P143" s="480"/>
      <c r="Q143" s="480"/>
      <c r="R143" s="480"/>
      <c r="S143" s="480"/>
      <c r="T143" s="480"/>
      <c r="U143" s="480"/>
      <c r="V143" s="480"/>
    </row>
    <row r="144" spans="1:22" s="20" customFormat="1" x14ac:dyDescent="0.15">
      <c r="A144" s="19"/>
      <c r="C144" s="21"/>
      <c r="D144" s="22"/>
      <c r="E144" s="23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:22" x14ac:dyDescent="0.15">
      <c r="A145" s="7"/>
      <c r="C145" s="478" t="s">
        <v>30</v>
      </c>
      <c r="D145" s="478"/>
      <c r="E145" s="478"/>
      <c r="F145" s="478"/>
      <c r="G145" s="478"/>
      <c r="H145" s="478"/>
      <c r="I145" s="478"/>
      <c r="J145" s="478"/>
      <c r="K145" s="478"/>
      <c r="L145" s="478"/>
      <c r="M145" s="478"/>
      <c r="N145" s="478"/>
      <c r="O145" s="478"/>
      <c r="P145" s="478"/>
      <c r="Q145" s="478"/>
      <c r="R145" s="478"/>
      <c r="S145" s="478"/>
      <c r="T145" s="478"/>
      <c r="U145" s="478"/>
      <c r="V145" s="478"/>
    </row>
    <row r="146" spans="1:22" x14ac:dyDescent="0.15">
      <c r="A146" s="7"/>
    </row>
    <row r="147" spans="1:22" x14ac:dyDescent="0.15">
      <c r="A147" s="7"/>
    </row>
    <row r="148" spans="1:22" x14ac:dyDescent="0.15">
      <c r="A148" s="7"/>
    </row>
    <row r="149" spans="1:22" x14ac:dyDescent="0.15">
      <c r="A149" s="7"/>
    </row>
    <row r="150" spans="1:22" x14ac:dyDescent="0.15">
      <c r="A150" s="7"/>
    </row>
    <row r="151" spans="1:22" x14ac:dyDescent="0.15">
      <c r="A151" s="7"/>
    </row>
    <row r="152" spans="1:22" x14ac:dyDescent="0.15">
      <c r="A152" s="7"/>
    </row>
    <row r="153" spans="1:22" x14ac:dyDescent="0.15">
      <c r="A153" s="7"/>
    </row>
    <row r="154" spans="1:22" x14ac:dyDescent="0.15">
      <c r="A154" s="7"/>
    </row>
    <row r="155" spans="1:22" x14ac:dyDescent="0.15">
      <c r="A155" s="7"/>
    </row>
    <row r="156" spans="1:22" x14ac:dyDescent="0.15">
      <c r="A156" s="7"/>
    </row>
    <row r="157" spans="1:22" x14ac:dyDescent="0.15">
      <c r="A157" s="7"/>
    </row>
    <row r="158" spans="1:22" x14ac:dyDescent="0.15">
      <c r="A158" s="7"/>
    </row>
    <row r="159" spans="1:22" x14ac:dyDescent="0.15">
      <c r="A159" s="7"/>
    </row>
    <row r="160" spans="1:22" x14ac:dyDescent="0.15">
      <c r="A160" s="7"/>
    </row>
    <row r="161" spans="1:1" x14ac:dyDescent="0.15">
      <c r="A161" s="7"/>
    </row>
    <row r="162" spans="1:1" x14ac:dyDescent="0.15">
      <c r="A162" s="7"/>
    </row>
  </sheetData>
  <mergeCells count="15">
    <mergeCell ref="C145:V145"/>
    <mergeCell ref="C143:D143"/>
    <mergeCell ref="E140:V140"/>
    <mergeCell ref="E143:V143"/>
    <mergeCell ref="C140:D140"/>
    <mergeCell ref="C141:D141"/>
    <mergeCell ref="C142:D142"/>
    <mergeCell ref="E141:V141"/>
    <mergeCell ref="E142:V142"/>
    <mergeCell ref="C3:V3"/>
    <mergeCell ref="C5:V5"/>
    <mergeCell ref="C6:V6"/>
    <mergeCell ref="C8:J8"/>
    <mergeCell ref="L8:P8"/>
    <mergeCell ref="R8:V8"/>
  </mergeCells>
  <phoneticPr fontId="10" type="noConversion"/>
  <hyperlinks>
    <hyperlink ref="C145" r:id="rId1" display="http://stats.hokej.sk/109.php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A50"/>
  <sheetViews>
    <sheetView showGridLines="0" showRowColHeaders="0" zoomScaleNormal="100" workbookViewId="0"/>
  </sheetViews>
  <sheetFormatPr defaultColWidth="0" defaultRowHeight="12.75" zeroHeight="1" x14ac:dyDescent="0.2"/>
  <cols>
    <col min="1" max="1" width="2.5" style="130" customWidth="1"/>
    <col min="2" max="2" width="2.5" style="169" customWidth="1"/>
    <col min="3" max="3" width="4.5" style="102" bestFit="1" customWidth="1"/>
    <col min="4" max="4" width="13.625" style="102" customWidth="1"/>
    <col min="5" max="5" width="4.5" style="102" customWidth="1"/>
    <col min="6" max="6" width="1.875" style="102" bestFit="1" customWidth="1"/>
    <col min="7" max="8" width="4.5" style="102" customWidth="1"/>
    <col min="9" max="9" width="1.875" style="102" bestFit="1" customWidth="1"/>
    <col min="10" max="11" width="4.5" style="102" customWidth="1"/>
    <col min="12" max="12" width="1.875" style="102" bestFit="1" customWidth="1"/>
    <col min="13" max="14" width="4.5" style="102" customWidth="1"/>
    <col min="15" max="15" width="1.875" style="102" bestFit="1" customWidth="1"/>
    <col min="16" max="16" width="4.5" style="102" customWidth="1"/>
    <col min="17" max="23" width="4.25" style="102" customWidth="1"/>
    <col min="24" max="24" width="7.25" style="102" bestFit="1" customWidth="1"/>
    <col min="25" max="25" width="2.875" style="188" customWidth="1"/>
    <col min="26" max="26" width="4.125" style="102" bestFit="1" customWidth="1"/>
    <col min="27" max="27" width="12.125" style="102" bestFit="1" customWidth="1"/>
    <col min="28" max="28" width="3.625" style="102" bestFit="1" customWidth="1"/>
    <col min="29" max="29" width="3" style="102" bestFit="1" customWidth="1"/>
    <col min="30" max="31" width="2.375" style="102" bestFit="1" customWidth="1"/>
    <col min="32" max="32" width="3.625" style="102" bestFit="1" customWidth="1"/>
    <col min="33" max="33" width="3.875" style="102" bestFit="1" customWidth="1"/>
    <col min="34" max="34" width="4.5" style="102" bestFit="1" customWidth="1"/>
    <col min="35" max="35" width="2.5" style="188" customWidth="1"/>
    <col min="36" max="36" width="2.5" style="29" customWidth="1"/>
    <col min="37" max="37" width="11.75" style="205" hidden="1" customWidth="1"/>
    <col min="38" max="38" width="2.125" style="205" hidden="1" customWidth="1"/>
    <col min="39" max="39" width="11.75" style="205" hidden="1" customWidth="1"/>
    <col min="40" max="40" width="2.125" style="205" hidden="1" customWidth="1"/>
    <col min="41" max="41" width="13.875" style="205" hidden="1" customWidth="1"/>
    <col min="42" max="42" width="2.125" style="205" hidden="1" customWidth="1"/>
    <col min="43" max="43" width="13.875" style="205" hidden="1" customWidth="1"/>
    <col min="44" max="44" width="2.125" style="205" hidden="1" customWidth="1"/>
    <col min="45" max="45" width="14.375" style="205" hidden="1" customWidth="1"/>
    <col min="46" max="46" width="2.125" style="205" hidden="1" customWidth="1"/>
    <col min="47" max="47" width="14.375" style="205" hidden="1" customWidth="1"/>
    <col min="48" max="48" width="2.125" style="205" hidden="1" customWidth="1"/>
    <col min="49" max="49" width="4" style="205" hidden="1" customWidth="1"/>
    <col min="50" max="1275" width="4" style="102" hidden="1" customWidth="1"/>
    <col min="1276" max="1276" width="0" style="102" hidden="1" customWidth="1"/>
    <col min="1277" max="16384" width="0" style="102" hidden="1"/>
  </cols>
  <sheetData>
    <row r="1" spans="1:49" s="130" customFormat="1" ht="15" customHeight="1" x14ac:dyDescent="0.2">
      <c r="B1" s="169"/>
      <c r="Y1" s="188"/>
      <c r="AI1" s="188"/>
      <c r="AJ1" s="169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</row>
    <row r="2" spans="1:49" s="29" customFormat="1" ht="15" customHeight="1" x14ac:dyDescent="0.2">
      <c r="A2" s="103"/>
      <c r="B2" s="190"/>
      <c r="C2" s="105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05"/>
      <c r="S2" s="105"/>
      <c r="T2" s="105"/>
      <c r="U2" s="105"/>
      <c r="V2" s="105"/>
      <c r="W2" s="105"/>
      <c r="X2" s="105"/>
      <c r="Y2" s="183"/>
      <c r="Z2" s="194"/>
      <c r="AA2" s="194"/>
      <c r="AB2" s="194"/>
      <c r="AC2" s="194"/>
      <c r="AD2" s="194"/>
      <c r="AE2" s="194"/>
      <c r="AF2" s="194"/>
      <c r="AG2" s="194"/>
      <c r="AH2" s="194"/>
      <c r="AI2" s="183"/>
      <c r="AJ2" s="169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</row>
    <row r="3" spans="1:49" ht="37.5" customHeight="1" x14ac:dyDescent="0.2">
      <c r="A3" s="103"/>
      <c r="B3" s="190"/>
      <c r="C3" s="495" t="s">
        <v>602</v>
      </c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219"/>
      <c r="Z3" s="481" t="s">
        <v>597</v>
      </c>
      <c r="AA3" s="482"/>
      <c r="AB3" s="482"/>
      <c r="AC3" s="482"/>
      <c r="AD3" s="482"/>
      <c r="AE3" s="482"/>
      <c r="AF3" s="482"/>
      <c r="AG3" s="482"/>
      <c r="AH3" s="482"/>
      <c r="AI3" s="219"/>
      <c r="AJ3" s="191"/>
    </row>
    <row r="4" spans="1:49" s="225" customFormat="1" ht="19.5" customHeight="1" thickBot="1" x14ac:dyDescent="0.25">
      <c r="A4" s="103"/>
      <c r="B4" s="190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5"/>
      <c r="S4" s="105"/>
      <c r="T4" s="105"/>
      <c r="U4" s="104"/>
      <c r="V4" s="104"/>
      <c r="W4" s="104"/>
      <c r="X4" s="105"/>
      <c r="Y4" s="220"/>
      <c r="Z4" s="29"/>
      <c r="AA4" s="29"/>
      <c r="AB4" s="29"/>
      <c r="AC4" s="29"/>
      <c r="AD4" s="29"/>
      <c r="AE4" s="29"/>
      <c r="AF4" s="29"/>
      <c r="AG4" s="29"/>
      <c r="AH4" s="29"/>
      <c r="AI4" s="220"/>
      <c r="AJ4" s="223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</row>
    <row r="5" spans="1:49" s="225" customFormat="1" ht="15" customHeight="1" thickBot="1" x14ac:dyDescent="0.25">
      <c r="A5" s="106"/>
      <c r="B5" s="118"/>
      <c r="C5" s="497" t="s">
        <v>307</v>
      </c>
      <c r="D5" s="498"/>
      <c r="E5" s="499" t="str">
        <f>D6</f>
        <v>Centr. údržba</v>
      </c>
      <c r="F5" s="500"/>
      <c r="G5" s="501"/>
      <c r="H5" s="502" t="str">
        <f>D7</f>
        <v>Doprava</v>
      </c>
      <c r="I5" s="503"/>
      <c r="J5" s="504"/>
      <c r="K5" s="502" t="s">
        <v>574</v>
      </c>
      <c r="L5" s="503"/>
      <c r="M5" s="504"/>
      <c r="N5" s="486" t="s">
        <v>306</v>
      </c>
      <c r="O5" s="487"/>
      <c r="P5" s="488"/>
      <c r="Q5" s="160" t="s">
        <v>10</v>
      </c>
      <c r="R5" s="161" t="s">
        <v>11</v>
      </c>
      <c r="S5" s="161" t="s">
        <v>12</v>
      </c>
      <c r="T5" s="161" t="s">
        <v>13</v>
      </c>
      <c r="U5" s="161" t="s">
        <v>14</v>
      </c>
      <c r="V5" s="162" t="s">
        <v>15</v>
      </c>
      <c r="W5" s="192" t="s">
        <v>16</v>
      </c>
      <c r="X5" s="192" t="s">
        <v>308</v>
      </c>
      <c r="Y5" s="229"/>
      <c r="Z5" s="171"/>
      <c r="AA5" s="315" t="s">
        <v>307</v>
      </c>
      <c r="AB5" s="172" t="s">
        <v>10</v>
      </c>
      <c r="AC5" s="311" t="s">
        <v>11</v>
      </c>
      <c r="AD5" s="311" t="s">
        <v>12</v>
      </c>
      <c r="AE5" s="311" t="s">
        <v>13</v>
      </c>
      <c r="AF5" s="311" t="s">
        <v>14</v>
      </c>
      <c r="AG5" s="312" t="s">
        <v>15</v>
      </c>
      <c r="AH5" s="192" t="s">
        <v>16</v>
      </c>
      <c r="AI5" s="183" t="s">
        <v>570</v>
      </c>
      <c r="AJ5" s="226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</row>
    <row r="6" spans="1:49" s="228" customFormat="1" ht="15" customHeight="1" thickBot="1" x14ac:dyDescent="0.25">
      <c r="A6" s="103"/>
      <c r="B6" s="190"/>
      <c r="C6" s="140">
        <v>1</v>
      </c>
      <c r="D6" s="294" t="s">
        <v>584</v>
      </c>
      <c r="E6" s="483" t="s">
        <v>569</v>
      </c>
      <c r="F6" s="484"/>
      <c r="G6" s="485"/>
      <c r="H6" s="343">
        <v>0</v>
      </c>
      <c r="I6" s="107" t="s">
        <v>3</v>
      </c>
      <c r="J6" s="338">
        <v>3</v>
      </c>
      <c r="K6" s="343">
        <v>0</v>
      </c>
      <c r="L6" s="107" t="s">
        <v>3</v>
      </c>
      <c r="M6" s="338">
        <v>3</v>
      </c>
      <c r="N6" s="489"/>
      <c r="O6" s="490"/>
      <c r="P6" s="491"/>
      <c r="Q6" s="295">
        <f>SUM(R6:T6)</f>
        <v>2</v>
      </c>
      <c r="R6" s="296">
        <v>0</v>
      </c>
      <c r="S6" s="296">
        <v>0</v>
      </c>
      <c r="T6" s="296">
        <v>2</v>
      </c>
      <c r="U6" s="297">
        <f>+H6+K6</f>
        <v>0</v>
      </c>
      <c r="V6" s="298">
        <f>+J6+M6</f>
        <v>6</v>
      </c>
      <c r="W6" s="299">
        <f>3*R6+1*S6</f>
        <v>0</v>
      </c>
      <c r="X6" s="300"/>
      <c r="Y6" s="184">
        <f>SUMIF(STRELCI_ŽK_ČK!$E$8:$E$33,D6,STRELCI_ŽK_ČK!$F$8:$F$33)-U6</f>
        <v>0</v>
      </c>
      <c r="Z6" s="173">
        <v>1</v>
      </c>
      <c r="AA6" s="348" t="s">
        <v>574</v>
      </c>
      <c r="AB6" s="152">
        <v>2</v>
      </c>
      <c r="AC6" s="108">
        <v>2</v>
      </c>
      <c r="AD6" s="108">
        <v>0</v>
      </c>
      <c r="AE6" s="108">
        <v>0</v>
      </c>
      <c r="AF6" s="109">
        <v>5</v>
      </c>
      <c r="AG6" s="153">
        <v>1</v>
      </c>
      <c r="AH6" s="110">
        <v>6</v>
      </c>
      <c r="AI6" s="184">
        <f>+AF6-AG6</f>
        <v>4</v>
      </c>
      <c r="AJ6" s="226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</row>
    <row r="7" spans="1:49" s="228" customFormat="1" ht="15" customHeight="1" thickBot="1" x14ac:dyDescent="0.25">
      <c r="A7" s="103"/>
      <c r="B7" s="190"/>
      <c r="C7" s="113">
        <v>2</v>
      </c>
      <c r="D7" s="179" t="s">
        <v>7</v>
      </c>
      <c r="E7" s="345">
        <v>3</v>
      </c>
      <c r="F7" s="214" t="s">
        <v>3</v>
      </c>
      <c r="G7" s="337">
        <v>0</v>
      </c>
      <c r="H7" s="483" t="s">
        <v>569</v>
      </c>
      <c r="I7" s="484"/>
      <c r="J7" s="485"/>
      <c r="K7" s="141">
        <v>1</v>
      </c>
      <c r="L7" s="142" t="s">
        <v>3</v>
      </c>
      <c r="M7" s="341">
        <v>2</v>
      </c>
      <c r="N7" s="489"/>
      <c r="O7" s="490"/>
      <c r="P7" s="491"/>
      <c r="Q7" s="152">
        <f t="shared" ref="Q7:Q8" si="0">SUM(R7:T7)</f>
        <v>2</v>
      </c>
      <c r="R7" s="112">
        <v>1</v>
      </c>
      <c r="S7" s="112">
        <v>0</v>
      </c>
      <c r="T7" s="112">
        <v>1</v>
      </c>
      <c r="U7" s="109">
        <f>+E7+K7</f>
        <v>4</v>
      </c>
      <c r="V7" s="153">
        <f>+G7+M7</f>
        <v>2</v>
      </c>
      <c r="W7" s="110">
        <f t="shared" ref="W7:W8" si="1">3*R7+1*S7</f>
        <v>3</v>
      </c>
      <c r="X7" s="217"/>
      <c r="Y7" s="184">
        <f>SUMIF(STRELCI_ŽK_ČK!$E$8:$E$33,D7,STRELCI_ŽK_ČK!$F$8:$F$33)-U7</f>
        <v>2</v>
      </c>
      <c r="Z7" s="236">
        <v>2</v>
      </c>
      <c r="AA7" s="347" t="s">
        <v>7</v>
      </c>
      <c r="AB7" s="237">
        <v>2</v>
      </c>
      <c r="AC7" s="238">
        <v>1</v>
      </c>
      <c r="AD7" s="238">
        <v>0</v>
      </c>
      <c r="AE7" s="238">
        <v>1</v>
      </c>
      <c r="AF7" s="239">
        <v>4</v>
      </c>
      <c r="AG7" s="240">
        <v>2</v>
      </c>
      <c r="AH7" s="241">
        <v>3</v>
      </c>
      <c r="AI7" s="184">
        <f t="shared" ref="AI7:AI11" si="2">+AF7-AG7</f>
        <v>2</v>
      </c>
      <c r="AJ7" s="226"/>
      <c r="AK7" s="227" t="str">
        <f>CONCATENATE(D7,E5)</f>
        <v>DopravaCentr. údržba</v>
      </c>
      <c r="AL7" s="227">
        <f>COUNTIF(ROZPIS!$K$6:$K$18,TABUĽKY!AK7)</f>
        <v>0</v>
      </c>
      <c r="AM7" s="227" t="str">
        <f>CONCATENATE(E5,D7)</f>
        <v>Centr. údržbaDoprava</v>
      </c>
      <c r="AN7" s="227">
        <f>COUNTIF(ROZPIS!$K$6:$K$18,TABUĽKY!AM7)</f>
        <v>0</v>
      </c>
      <c r="AO7" s="227"/>
      <c r="AP7" s="227"/>
      <c r="AQ7" s="227"/>
      <c r="AR7" s="227"/>
      <c r="AS7" s="227"/>
      <c r="AT7" s="227"/>
      <c r="AU7" s="227"/>
      <c r="AV7" s="227"/>
      <c r="AW7" s="227"/>
    </row>
    <row r="8" spans="1:49" s="228" customFormat="1" ht="15" customHeight="1" thickBot="1" x14ac:dyDescent="0.25">
      <c r="A8" s="103"/>
      <c r="B8" s="190"/>
      <c r="C8" s="115">
        <v>3</v>
      </c>
      <c r="D8" s="180" t="s">
        <v>574</v>
      </c>
      <c r="E8" s="336">
        <v>3</v>
      </c>
      <c r="F8" s="111" t="s">
        <v>3</v>
      </c>
      <c r="G8" s="340">
        <v>0</v>
      </c>
      <c r="H8" s="342">
        <v>2</v>
      </c>
      <c r="I8" s="301" t="s">
        <v>3</v>
      </c>
      <c r="J8" s="344">
        <v>1</v>
      </c>
      <c r="K8" s="483" t="s">
        <v>569</v>
      </c>
      <c r="L8" s="484"/>
      <c r="M8" s="485"/>
      <c r="N8" s="492"/>
      <c r="O8" s="493"/>
      <c r="P8" s="494"/>
      <c r="Q8" s="156">
        <f t="shared" si="0"/>
        <v>2</v>
      </c>
      <c r="R8" s="114">
        <v>2</v>
      </c>
      <c r="S8" s="114">
        <v>0</v>
      </c>
      <c r="T8" s="114">
        <v>0</v>
      </c>
      <c r="U8" s="154">
        <f>+E8+H8</f>
        <v>5</v>
      </c>
      <c r="V8" s="155">
        <f>+G8+J8</f>
        <v>1</v>
      </c>
      <c r="W8" s="157">
        <f t="shared" si="1"/>
        <v>6</v>
      </c>
      <c r="X8" s="218"/>
      <c r="Y8" s="184">
        <f>SUMIF(STRELCI_ŽK_ČK!$E$8:$E$33,D8,STRELCI_ŽK_ČK!$F$8:$F$33)-U8</f>
        <v>3</v>
      </c>
      <c r="Z8" s="246">
        <v>3</v>
      </c>
      <c r="AA8" s="349" t="s">
        <v>584</v>
      </c>
      <c r="AB8" s="242">
        <v>2</v>
      </c>
      <c r="AC8" s="247">
        <v>0</v>
      </c>
      <c r="AD8" s="247">
        <v>0</v>
      </c>
      <c r="AE8" s="247">
        <v>2</v>
      </c>
      <c r="AF8" s="243">
        <v>0</v>
      </c>
      <c r="AG8" s="244">
        <v>6</v>
      </c>
      <c r="AH8" s="245">
        <v>0</v>
      </c>
      <c r="AI8" s="184">
        <f t="shared" si="2"/>
        <v>-6</v>
      </c>
      <c r="AJ8" s="226"/>
      <c r="AK8" s="227" t="str">
        <f>CONCATENATE(D8,E5)</f>
        <v>FerroenergyCentr. údržba</v>
      </c>
      <c r="AL8" s="227">
        <f>COUNTIF(ROZPIS!$K$6:$K$18,TABUĽKY!AK8)</f>
        <v>0</v>
      </c>
      <c r="AM8" s="227" t="str">
        <f>CONCATENATE(E5,D8)</f>
        <v>Centr. údržbaFerroenergy</v>
      </c>
      <c r="AN8" s="227">
        <f>COUNTIF(ROZPIS!$K$6:$K$18,TABUĽKY!AM8)</f>
        <v>0</v>
      </c>
      <c r="AO8" s="227" t="str">
        <f>CONCATENATE(D8,H5)</f>
        <v>FerroenergyDoprava</v>
      </c>
      <c r="AP8" s="227">
        <f>COUNTIF(ROZPIS!$K$6:$K$18,TABUĽKY!AO8)</f>
        <v>1</v>
      </c>
      <c r="AQ8" s="227" t="str">
        <f>CONCATENATE(H5,D8)</f>
        <v>DopravaFerroenergy</v>
      </c>
      <c r="AR8" s="227">
        <f>COUNTIF(ROZPIS!$K$6:$K$18,TABUĽKY!AQ8)</f>
        <v>0</v>
      </c>
      <c r="AS8" s="227"/>
      <c r="AT8" s="227"/>
      <c r="AU8" s="227"/>
      <c r="AV8" s="227"/>
      <c r="AW8" s="227"/>
    </row>
    <row r="9" spans="1:49" s="228" customFormat="1" ht="15" customHeight="1" x14ac:dyDescent="0.2">
      <c r="A9" s="103"/>
      <c r="B9" s="190"/>
      <c r="C9" s="116"/>
      <c r="D9" s="231"/>
      <c r="E9" s="293"/>
      <c r="F9" s="118"/>
      <c r="G9" s="122"/>
      <c r="H9" s="293"/>
      <c r="I9" s="118"/>
      <c r="J9" s="122"/>
      <c r="K9" s="293"/>
      <c r="L9" s="118"/>
      <c r="M9" s="122"/>
      <c r="N9" s="513"/>
      <c r="O9" s="513"/>
      <c r="P9" s="513"/>
      <c r="Q9" s="118"/>
      <c r="R9" s="118"/>
      <c r="S9" s="118"/>
      <c r="T9" s="118"/>
      <c r="U9" s="119"/>
      <c r="V9" s="119"/>
      <c r="W9" s="105"/>
      <c r="X9" s="232"/>
      <c r="Y9" s="184">
        <f>SUMIF(STRELCI_ŽK_ČK!$E$8:$E$33,D9,STRELCI_ŽK_ČK!$F$8:$F$33)-U9</f>
        <v>0</v>
      </c>
      <c r="Z9" s="306"/>
      <c r="AA9" s="350"/>
      <c r="AB9" s="307"/>
      <c r="AC9" s="307"/>
      <c r="AD9" s="307"/>
      <c r="AE9" s="307"/>
      <c r="AF9" s="308"/>
      <c r="AG9" s="308"/>
      <c r="AH9" s="309"/>
      <c r="AI9" s="184">
        <f t="shared" si="2"/>
        <v>0</v>
      </c>
      <c r="AJ9" s="226"/>
      <c r="AK9" s="227" t="str">
        <f>CONCATENATE(D9,E5)</f>
        <v>Centr. údržba</v>
      </c>
      <c r="AL9" s="227">
        <f>COUNTIF(ROZPIS!$K$6:$K$18,TABUĽKY!AK9)</f>
        <v>0</v>
      </c>
      <c r="AM9" s="227" t="str">
        <f>CONCATENATE(E5,D9)</f>
        <v>Centr. údržba</v>
      </c>
      <c r="AN9" s="227">
        <f>COUNTIF(ROZPIS!$K$6:$K$18,TABUĽKY!AM9)</f>
        <v>0</v>
      </c>
      <c r="AO9" s="227" t="str">
        <f>CONCATENATE(D9,H5)</f>
        <v>Doprava</v>
      </c>
      <c r="AP9" s="227">
        <f>COUNTIF(ROZPIS!$K$6:$K$18,TABUĽKY!AO9)</f>
        <v>0</v>
      </c>
      <c r="AQ9" s="227" t="str">
        <f>CONCATENATE(H5,D9)</f>
        <v>Doprava</v>
      </c>
      <c r="AR9" s="227">
        <f>COUNTIF(ROZPIS!$K$6:$K$18,TABUĽKY!AQ9)</f>
        <v>0</v>
      </c>
      <c r="AS9" s="227" t="str">
        <f>CONCATENATE(K5,D9)</f>
        <v>Ferroenergy</v>
      </c>
      <c r="AT9" s="227">
        <f>COUNTIF(ROZPIS!$K$6:$K$18,TABUĽKY!AS9)</f>
        <v>0</v>
      </c>
      <c r="AU9" s="227" t="str">
        <f>CONCATENATE(D9,K5)</f>
        <v>Ferroenergy</v>
      </c>
      <c r="AV9" s="227">
        <f>COUNTIF(ROZPIS!$K$6:$K$18,TABUĽKY!AU9)</f>
        <v>0</v>
      </c>
      <c r="AW9" s="227"/>
    </row>
    <row r="10" spans="1:49" s="228" customFormat="1" ht="15" customHeight="1" thickBot="1" x14ac:dyDescent="0.25">
      <c r="A10" s="103"/>
      <c r="B10" s="190"/>
      <c r="C10" s="116" t="s">
        <v>306</v>
      </c>
      <c r="D10" s="117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9"/>
      <c r="V10" s="120"/>
      <c r="W10" s="105"/>
      <c r="X10" s="116"/>
      <c r="Y10" s="185"/>
      <c r="Z10" s="116" t="s">
        <v>306</v>
      </c>
      <c r="AA10" s="117"/>
      <c r="AB10" s="118"/>
      <c r="AC10" s="29"/>
      <c r="AD10" s="29"/>
      <c r="AE10" s="29"/>
      <c r="AF10" s="194"/>
      <c r="AG10" s="194"/>
      <c r="AH10" s="360"/>
      <c r="AI10" s="184">
        <f t="shared" si="2"/>
        <v>0</v>
      </c>
      <c r="AJ10" s="223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</row>
    <row r="11" spans="1:49" s="228" customFormat="1" ht="15" customHeight="1" thickBot="1" x14ac:dyDescent="0.25">
      <c r="A11" s="103"/>
      <c r="B11" s="190"/>
      <c r="C11" s="520" t="s">
        <v>569</v>
      </c>
      <c r="D11" s="521"/>
      <c r="E11" s="514" t="str">
        <f>D12</f>
        <v>Vysoké pece</v>
      </c>
      <c r="F11" s="515"/>
      <c r="G11" s="516"/>
      <c r="H11" s="517" t="str">
        <f>D13</f>
        <v>Oceliarne</v>
      </c>
      <c r="I11" s="518"/>
      <c r="J11" s="519"/>
      <c r="K11" s="517" t="str">
        <f>D14</f>
        <v>ZU+OV</v>
      </c>
      <c r="L11" s="518"/>
      <c r="M11" s="519"/>
      <c r="N11" s="502" t="s">
        <v>309</v>
      </c>
      <c r="O11" s="503"/>
      <c r="P11" s="504"/>
      <c r="Q11" s="233" t="str">
        <f>Q5</f>
        <v>GP</v>
      </c>
      <c r="R11" s="234" t="str">
        <f>R5</f>
        <v>W</v>
      </c>
      <c r="S11" s="234" t="str">
        <f>S5</f>
        <v>T</v>
      </c>
      <c r="T11" s="234" t="s">
        <v>13</v>
      </c>
      <c r="U11" s="234" t="s">
        <v>14</v>
      </c>
      <c r="V11" s="235" t="s">
        <v>15</v>
      </c>
      <c r="W11" s="193" t="s">
        <v>16</v>
      </c>
      <c r="X11" s="193" t="str">
        <f>X5</f>
        <v>poradie</v>
      </c>
      <c r="Y11" s="185"/>
      <c r="Z11" s="351"/>
      <c r="AA11" s="352" t="s">
        <v>567</v>
      </c>
      <c r="AB11" s="172" t="str">
        <f>AB5</f>
        <v>GP</v>
      </c>
      <c r="AC11" s="319" t="str">
        <f>AC5</f>
        <v>W</v>
      </c>
      <c r="AD11" s="319" t="str">
        <f>AD5</f>
        <v>T</v>
      </c>
      <c r="AE11" s="319" t="s">
        <v>13</v>
      </c>
      <c r="AF11" s="375" t="s">
        <v>14</v>
      </c>
      <c r="AG11" s="376" t="s">
        <v>15</v>
      </c>
      <c r="AH11" s="193" t="s">
        <v>16</v>
      </c>
      <c r="AI11" s="184" t="e">
        <f t="shared" si="2"/>
        <v>#VALUE!</v>
      </c>
      <c r="AJ11" s="226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</row>
    <row r="12" spans="1:49" s="225" customFormat="1" ht="15" customHeight="1" thickBot="1" x14ac:dyDescent="0.25">
      <c r="A12" s="103"/>
      <c r="B12" s="190"/>
      <c r="C12" s="140">
        <v>1</v>
      </c>
      <c r="D12" s="178" t="s">
        <v>310</v>
      </c>
      <c r="E12" s="507" t="s">
        <v>569</v>
      </c>
      <c r="F12" s="508"/>
      <c r="G12" s="509"/>
      <c r="H12" s="141">
        <v>2</v>
      </c>
      <c r="I12" s="142" t="s">
        <v>3</v>
      </c>
      <c r="J12" s="341">
        <v>6</v>
      </c>
      <c r="K12" s="141">
        <v>0</v>
      </c>
      <c r="L12" s="142" t="s">
        <v>3</v>
      </c>
      <c r="M12" s="341">
        <v>3</v>
      </c>
      <c r="N12" s="343">
        <v>0</v>
      </c>
      <c r="O12" s="107" t="s">
        <v>3</v>
      </c>
      <c r="P12" s="338">
        <v>0</v>
      </c>
      <c r="Q12" s="152">
        <f>SUM(R12:T12)</f>
        <v>3</v>
      </c>
      <c r="R12" s="108">
        <v>0</v>
      </c>
      <c r="S12" s="108">
        <v>1</v>
      </c>
      <c r="T12" s="108">
        <v>2</v>
      </c>
      <c r="U12" s="109">
        <f>+H12+K12+N12</f>
        <v>2</v>
      </c>
      <c r="V12" s="153">
        <f>+J12+M12+P12</f>
        <v>9</v>
      </c>
      <c r="W12" s="110">
        <f>3*R12+1*S12</f>
        <v>1</v>
      </c>
      <c r="X12" s="216"/>
      <c r="Y12" s="184">
        <f>SUMIF(STRELCI_ŽK_ČK!$E$8:$E$33,D12,STRELCI_ŽK_ČK!$F$8:$F$33)-U12</f>
        <v>0</v>
      </c>
      <c r="Z12" s="310">
        <v>1</v>
      </c>
      <c r="AA12" s="346" t="s">
        <v>309</v>
      </c>
      <c r="AB12" s="295">
        <v>3</v>
      </c>
      <c r="AC12" s="296">
        <v>2</v>
      </c>
      <c r="AD12" s="296">
        <v>1</v>
      </c>
      <c r="AE12" s="296">
        <v>0</v>
      </c>
      <c r="AF12" s="297">
        <v>9</v>
      </c>
      <c r="AG12" s="298">
        <v>3</v>
      </c>
      <c r="AH12" s="299">
        <v>7</v>
      </c>
      <c r="AI12" s="184">
        <f>+AF12-AG12</f>
        <v>6</v>
      </c>
      <c r="AJ12" s="226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</row>
    <row r="13" spans="1:49" s="225" customFormat="1" ht="15" customHeight="1" thickBot="1" x14ac:dyDescent="0.25">
      <c r="A13" s="103"/>
      <c r="B13" s="190"/>
      <c r="C13" s="113">
        <v>2</v>
      </c>
      <c r="D13" s="179" t="s">
        <v>582</v>
      </c>
      <c r="E13" s="353">
        <v>6</v>
      </c>
      <c r="F13" s="107" t="s">
        <v>3</v>
      </c>
      <c r="G13" s="354">
        <v>2</v>
      </c>
      <c r="H13" s="507" t="s">
        <v>569</v>
      </c>
      <c r="I13" s="508"/>
      <c r="J13" s="509"/>
      <c r="K13" s="141">
        <v>5</v>
      </c>
      <c r="L13" s="142" t="s">
        <v>3</v>
      </c>
      <c r="M13" s="341">
        <v>0</v>
      </c>
      <c r="N13" s="141">
        <v>2</v>
      </c>
      <c r="O13" s="142" t="s">
        <v>3</v>
      </c>
      <c r="P13" s="341">
        <v>6</v>
      </c>
      <c r="Q13" s="152">
        <f t="shared" ref="Q13:Q15" si="3">SUM(R13:T13)</f>
        <v>3</v>
      </c>
      <c r="R13" s="112">
        <v>2</v>
      </c>
      <c r="S13" s="112">
        <v>0</v>
      </c>
      <c r="T13" s="112">
        <v>1</v>
      </c>
      <c r="U13" s="109">
        <f>+E13+K13+N13</f>
        <v>13</v>
      </c>
      <c r="V13" s="153">
        <f>+P13+M13+G13</f>
        <v>8</v>
      </c>
      <c r="W13" s="110">
        <f t="shared" ref="W13:W15" si="4">3*R13+1*S13</f>
        <v>6</v>
      </c>
      <c r="X13" s="217"/>
      <c r="Y13" s="184">
        <f>SUMIF(STRELCI_ŽK_ČK!$E$8:$E$33,D13,STRELCI_ŽK_ČK!$F$8:$F$33)-U13</f>
        <v>4</v>
      </c>
      <c r="Z13" s="236">
        <v>2</v>
      </c>
      <c r="AA13" s="347" t="s">
        <v>582</v>
      </c>
      <c r="AB13" s="237">
        <v>3</v>
      </c>
      <c r="AC13" s="238">
        <v>2</v>
      </c>
      <c r="AD13" s="238">
        <v>0</v>
      </c>
      <c r="AE13" s="238">
        <v>1</v>
      </c>
      <c r="AF13" s="239">
        <v>13</v>
      </c>
      <c r="AG13" s="240">
        <v>8</v>
      </c>
      <c r="AH13" s="241">
        <v>6</v>
      </c>
      <c r="AI13" s="184">
        <f>+AF13-AG13</f>
        <v>5</v>
      </c>
      <c r="AJ13" s="226"/>
      <c r="AK13" s="227" t="str">
        <f>CONCATENATE(D13,E11)</f>
        <v>OceliarneVysoké pece</v>
      </c>
      <c r="AL13" s="227">
        <f>COUNTIF(ROZPIS!$K$6:$K$18,TABUĽKY!AK13)</f>
        <v>0</v>
      </c>
      <c r="AM13" s="227" t="str">
        <f>CONCATENATE(E11,D13)</f>
        <v>Vysoké peceOceliarne</v>
      </c>
      <c r="AN13" s="227">
        <f>COUNTIF(ROZPIS!$K$6:$K$18,TABUĽKY!AM13)</f>
        <v>1</v>
      </c>
      <c r="AO13" s="227"/>
      <c r="AP13" s="227"/>
      <c r="AQ13" s="227"/>
      <c r="AR13" s="227"/>
      <c r="AS13" s="227"/>
      <c r="AT13" s="227"/>
      <c r="AU13" s="227"/>
      <c r="AV13" s="227"/>
      <c r="AW13" s="224"/>
    </row>
    <row r="14" spans="1:49" s="225" customFormat="1" ht="15" customHeight="1" thickTop="1" thickBot="1" x14ac:dyDescent="0.25">
      <c r="A14" s="103"/>
      <c r="B14" s="190"/>
      <c r="C14" s="113">
        <v>3</v>
      </c>
      <c r="D14" s="179" t="s">
        <v>575</v>
      </c>
      <c r="E14" s="141">
        <v>3</v>
      </c>
      <c r="F14" s="142" t="s">
        <v>3</v>
      </c>
      <c r="G14" s="341">
        <v>0</v>
      </c>
      <c r="H14" s="141">
        <v>0</v>
      </c>
      <c r="I14" s="142" t="s">
        <v>3</v>
      </c>
      <c r="J14" s="341">
        <v>5</v>
      </c>
      <c r="K14" s="507" t="s">
        <v>569</v>
      </c>
      <c r="L14" s="508"/>
      <c r="M14" s="509"/>
      <c r="N14" s="355">
        <v>1</v>
      </c>
      <c r="O14" s="314" t="s">
        <v>3</v>
      </c>
      <c r="P14" s="337">
        <v>3</v>
      </c>
      <c r="Q14" s="152">
        <f t="shared" si="3"/>
        <v>3</v>
      </c>
      <c r="R14" s="112">
        <v>1</v>
      </c>
      <c r="S14" s="112">
        <v>0</v>
      </c>
      <c r="T14" s="112">
        <v>2</v>
      </c>
      <c r="U14" s="109">
        <f>+E14+H14+N14</f>
        <v>4</v>
      </c>
      <c r="V14" s="153">
        <f>+P14+J14+G14</f>
        <v>8</v>
      </c>
      <c r="W14" s="110">
        <f t="shared" si="4"/>
        <v>3</v>
      </c>
      <c r="X14" s="217"/>
      <c r="Y14" s="184">
        <f>SUMIF(STRELCI_ŽK_ČK!$E$8:$E$33,D14,STRELCI_ŽK_ČK!$F$8:$F$33)-U14</f>
        <v>-3</v>
      </c>
      <c r="Z14" s="361">
        <v>3</v>
      </c>
      <c r="AA14" s="362" t="s">
        <v>575</v>
      </c>
      <c r="AB14" s="363">
        <v>3</v>
      </c>
      <c r="AC14" s="364">
        <v>1</v>
      </c>
      <c r="AD14" s="364">
        <v>0</v>
      </c>
      <c r="AE14" s="364">
        <v>2</v>
      </c>
      <c r="AF14" s="365">
        <v>4</v>
      </c>
      <c r="AG14" s="366">
        <v>8</v>
      </c>
      <c r="AH14" s="367">
        <v>3</v>
      </c>
      <c r="AI14" s="184">
        <f>+AF14-AG14</f>
        <v>-4</v>
      </c>
      <c r="AJ14" s="226"/>
      <c r="AK14" s="227" t="str">
        <f>CONCATENATE(D14,E11)</f>
        <v>ZU+OVVysoké pece</v>
      </c>
      <c r="AL14" s="227">
        <f>COUNTIF(ROZPIS!$K$6:$K$18,TABUĽKY!AK14)</f>
        <v>0</v>
      </c>
      <c r="AM14" s="227" t="str">
        <f>CONCATENATE(E11,D14)</f>
        <v>Vysoké peceZU+OV</v>
      </c>
      <c r="AN14" s="227">
        <f>COUNTIF(ROZPIS!$K$6:$K$18,TABUĽKY!AM14)</f>
        <v>1</v>
      </c>
      <c r="AO14" s="227" t="str">
        <f>CONCATENATE(D14,H11)</f>
        <v>ZU+OVOceliarne</v>
      </c>
      <c r="AP14" s="227">
        <f>COUNTIF(ROZPIS!$K$6:$K$18,TABUĽKY!AO14)</f>
        <v>0</v>
      </c>
      <c r="AQ14" s="227" t="str">
        <f>CONCATENATE(H11,D14)</f>
        <v>OceliarneZU+OV</v>
      </c>
      <c r="AR14" s="227">
        <f>COUNTIF(ROZPIS!$K$6:$K$18,TABUĽKY!AQ14)</f>
        <v>1</v>
      </c>
      <c r="AS14" s="227"/>
      <c r="AT14" s="227"/>
      <c r="AU14" s="227"/>
      <c r="AV14" s="227"/>
      <c r="AW14" s="224"/>
    </row>
    <row r="15" spans="1:49" s="225" customFormat="1" ht="15" customHeight="1" thickBot="1" x14ac:dyDescent="0.25">
      <c r="A15" s="103"/>
      <c r="B15" s="190"/>
      <c r="C15" s="302">
        <v>4</v>
      </c>
      <c r="D15" s="303" t="s">
        <v>309</v>
      </c>
      <c r="E15" s="356">
        <v>0</v>
      </c>
      <c r="F15" s="215" t="s">
        <v>3</v>
      </c>
      <c r="G15" s="357">
        <v>0</v>
      </c>
      <c r="H15" s="356">
        <v>6</v>
      </c>
      <c r="I15" s="215" t="s">
        <v>3</v>
      </c>
      <c r="J15" s="357">
        <v>2</v>
      </c>
      <c r="K15" s="356">
        <v>3</v>
      </c>
      <c r="L15" s="215" t="s">
        <v>3</v>
      </c>
      <c r="M15" s="357">
        <v>1</v>
      </c>
      <c r="N15" s="507" t="s">
        <v>569</v>
      </c>
      <c r="O15" s="508"/>
      <c r="P15" s="509"/>
      <c r="Q15" s="156">
        <f t="shared" si="3"/>
        <v>3</v>
      </c>
      <c r="R15" s="304">
        <v>2</v>
      </c>
      <c r="S15" s="304">
        <v>1</v>
      </c>
      <c r="T15" s="304">
        <v>0</v>
      </c>
      <c r="U15" s="154">
        <f>+E15+H15+K15</f>
        <v>9</v>
      </c>
      <c r="V15" s="155">
        <f>+M15+J15+G15</f>
        <v>3</v>
      </c>
      <c r="W15" s="157">
        <f t="shared" si="4"/>
        <v>7</v>
      </c>
      <c r="X15" s="305"/>
      <c r="Y15" s="184">
        <f>SUMIF(STRELCI_ŽK_ČK!$E$8:$E$33,D15,STRELCI_ŽK_ČK!$F$8:$F$33)-U15</f>
        <v>3</v>
      </c>
      <c r="Z15" s="368">
        <v>4</v>
      </c>
      <c r="AA15" s="369" t="s">
        <v>310</v>
      </c>
      <c r="AB15" s="370">
        <v>3</v>
      </c>
      <c r="AC15" s="371">
        <v>0</v>
      </c>
      <c r="AD15" s="371">
        <v>1</v>
      </c>
      <c r="AE15" s="371">
        <v>2</v>
      </c>
      <c r="AF15" s="372">
        <v>2</v>
      </c>
      <c r="AG15" s="373">
        <v>9</v>
      </c>
      <c r="AH15" s="374">
        <v>1</v>
      </c>
      <c r="AI15" s="184">
        <f>+AF15-AG15</f>
        <v>-7</v>
      </c>
      <c r="AJ15" s="226"/>
      <c r="AK15" s="227" t="str">
        <f>CONCATENATE(D15,E11)</f>
        <v>KoksovňaVysoké pece</v>
      </c>
      <c r="AL15" s="227">
        <f>COUNTIF(ROZPIS!$K$6:$K$18,TABUĽKY!AK15)</f>
        <v>0</v>
      </c>
      <c r="AM15" s="227" t="str">
        <f>CONCATENATE(E11,D15)</f>
        <v>Vysoké peceKoksovňa</v>
      </c>
      <c r="AN15" s="227">
        <f>COUNTIF(ROZPIS!$K$6:$K$18,TABUĽKY!AM15)</f>
        <v>1</v>
      </c>
      <c r="AO15" s="227" t="str">
        <f>CONCATENATE(D15,H11)</f>
        <v>KoksovňaOceliarne</v>
      </c>
      <c r="AP15" s="227">
        <f>COUNTIF(ROZPIS!$K$6:$K$18,TABUĽKY!AO15)</f>
        <v>0</v>
      </c>
      <c r="AQ15" s="227" t="str">
        <f>CONCATENATE(H11,D15)</f>
        <v>OceliarneKoksovňa</v>
      </c>
      <c r="AR15" s="227">
        <f>COUNTIF(ROZPIS!$K$6:$K$18,TABUĽKY!AQ15)</f>
        <v>1</v>
      </c>
      <c r="AS15" s="227" t="str">
        <f>CONCATENATE(K11,D15)</f>
        <v>ZU+OVKoksovňa</v>
      </c>
      <c r="AT15" s="227">
        <f>COUNTIF(ROZPIS!$K$6:$K$18,TABUĽKY!AS15)</f>
        <v>1</v>
      </c>
      <c r="AU15" s="227" t="str">
        <f>CONCATENATE(D15,K11)</f>
        <v>KoksovňaZU+OV</v>
      </c>
      <c r="AV15" s="227">
        <f>COUNTIF(ROZPIS!$K$6:$K$18,TABUĽKY!AU15)</f>
        <v>0</v>
      </c>
      <c r="AW15" s="224"/>
    </row>
    <row r="16" spans="1:49" s="225" customFormat="1" ht="15" customHeight="1" x14ac:dyDescent="0.2">
      <c r="A16" s="103"/>
      <c r="B16" s="190"/>
      <c r="C16" s="116"/>
      <c r="D16" s="29"/>
      <c r="E16" s="121"/>
      <c r="F16" s="118"/>
      <c r="G16" s="122"/>
      <c r="H16" s="121"/>
      <c r="I16" s="118"/>
      <c r="J16" s="122"/>
      <c r="K16" s="122"/>
      <c r="L16" s="122"/>
      <c r="M16" s="122"/>
      <c r="N16" s="122"/>
      <c r="O16" s="122"/>
      <c r="P16" s="122"/>
      <c r="Q16" s="122"/>
      <c r="R16" s="118"/>
      <c r="S16" s="118"/>
      <c r="T16" s="118"/>
      <c r="U16" s="119"/>
      <c r="V16" s="118"/>
      <c r="W16" s="105"/>
      <c r="X16" s="116"/>
      <c r="Y16" s="184">
        <f>SUMIF(STRELCI_ŽK_ČK!$E$8:$E$33,D16,STRELCI_ŽK_ČK!$F$8:$F$33)-U16</f>
        <v>0</v>
      </c>
      <c r="Z16" s="287" t="s">
        <v>306</v>
      </c>
      <c r="AA16" s="512"/>
      <c r="AB16" s="512"/>
      <c r="AC16" s="512"/>
      <c r="AD16" s="512"/>
      <c r="AE16" s="512"/>
      <c r="AF16" s="512"/>
      <c r="AG16" s="512"/>
      <c r="AH16" s="512"/>
      <c r="AI16" s="221"/>
      <c r="AJ16" s="223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</row>
    <row r="17" spans="1:36" ht="15" customHeight="1" x14ac:dyDescent="0.2">
      <c r="A17" s="103"/>
      <c r="B17" s="190"/>
      <c r="C17" s="506" t="s">
        <v>557</v>
      </c>
      <c r="D17" s="506"/>
      <c r="E17" s="506"/>
      <c r="F17" s="506"/>
      <c r="G17" s="506"/>
      <c r="H17" s="506"/>
      <c r="I17" s="506"/>
      <c r="J17" s="506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9"/>
      <c r="V17" s="118"/>
      <c r="W17" s="105"/>
      <c r="X17" s="116"/>
      <c r="Y17" s="184">
        <f>SUMIF(STRELCI_ŽK_ČK!$E$8:$E$33,D17,STRELCI_ŽK_ČK!$F$8:$F$33)-U17</f>
        <v>0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21"/>
      <c r="AJ17" s="169"/>
    </row>
    <row r="18" spans="1:36" ht="15" customHeight="1" x14ac:dyDescent="0.2">
      <c r="A18" s="103"/>
      <c r="B18" s="190"/>
      <c r="C18" s="116" t="s">
        <v>10</v>
      </c>
      <c r="D18" s="505" t="s">
        <v>556</v>
      </c>
      <c r="E18" s="505"/>
      <c r="F18" s="505"/>
      <c r="G18" s="505"/>
      <c r="H18" s="505"/>
      <c r="I18" s="505"/>
      <c r="J18" s="505"/>
      <c r="K18" s="118"/>
      <c r="L18" s="118"/>
      <c r="M18" s="118"/>
      <c r="N18" s="118"/>
      <c r="O18" s="118"/>
      <c r="P18" s="118"/>
      <c r="Q18" s="122"/>
      <c r="R18" s="118"/>
      <c r="S18" s="118"/>
      <c r="T18" s="118"/>
      <c r="U18" s="119"/>
      <c r="V18" s="118"/>
      <c r="W18" s="105"/>
      <c r="X18" s="116" t="s">
        <v>306</v>
      </c>
      <c r="Y18" s="185"/>
      <c r="Z18" s="29"/>
      <c r="AA18" s="29"/>
      <c r="AB18" s="29"/>
      <c r="AC18" s="29"/>
      <c r="AD18" s="29"/>
      <c r="AE18" s="29"/>
      <c r="AF18" s="29"/>
      <c r="AG18" s="29"/>
      <c r="AH18" s="29"/>
      <c r="AI18" s="185"/>
      <c r="AJ18" s="169"/>
    </row>
    <row r="19" spans="1:36" ht="15" customHeight="1" x14ac:dyDescent="0.2">
      <c r="A19" s="103"/>
      <c r="B19" s="190"/>
      <c r="C19" s="116" t="s">
        <v>11</v>
      </c>
      <c r="D19" s="505" t="s">
        <v>24</v>
      </c>
      <c r="E19" s="505"/>
      <c r="F19" s="505"/>
      <c r="G19" s="505"/>
      <c r="H19" s="505"/>
      <c r="I19" s="505"/>
      <c r="J19" s="505"/>
      <c r="K19" s="118"/>
      <c r="L19" s="118"/>
      <c r="M19" s="118"/>
      <c r="N19" s="118"/>
      <c r="O19" s="118"/>
      <c r="P19" s="118"/>
      <c r="Q19" s="122"/>
      <c r="R19" s="105"/>
      <c r="S19" s="105"/>
      <c r="T19" s="105"/>
      <c r="U19" s="123"/>
      <c r="V19" s="105"/>
      <c r="W19" s="105"/>
      <c r="X19" s="105"/>
      <c r="Y19" s="185"/>
      <c r="Z19" s="29"/>
      <c r="AA19" s="29"/>
      <c r="AB19" s="29"/>
      <c r="AC19" s="29"/>
      <c r="AD19" s="29"/>
      <c r="AE19" s="29"/>
      <c r="AF19" s="29"/>
      <c r="AG19" s="29"/>
      <c r="AH19" s="29"/>
      <c r="AI19" s="185"/>
      <c r="AJ19" s="169"/>
    </row>
    <row r="20" spans="1:36" ht="15" customHeight="1" x14ac:dyDescent="0.2">
      <c r="A20" s="103"/>
      <c r="B20" s="190"/>
      <c r="C20" s="170" t="s">
        <v>12</v>
      </c>
      <c r="D20" s="511" t="s">
        <v>25</v>
      </c>
      <c r="E20" s="511"/>
      <c r="F20" s="511"/>
      <c r="G20" s="511"/>
      <c r="H20" s="511"/>
      <c r="I20" s="511"/>
      <c r="J20" s="511"/>
      <c r="K20" s="511"/>
      <c r="L20" s="118"/>
      <c r="M20" s="118"/>
      <c r="N20" s="118"/>
      <c r="O20" s="118"/>
      <c r="P20" s="118"/>
      <c r="Q20" s="122"/>
      <c r="R20" s="105"/>
      <c r="S20" s="105"/>
      <c r="T20" s="105"/>
      <c r="U20" s="123"/>
      <c r="V20" s="105"/>
      <c r="W20" s="105"/>
      <c r="X20" s="105"/>
      <c r="Y20" s="185"/>
      <c r="Z20" s="29"/>
      <c r="AA20" s="29"/>
      <c r="AB20" s="29"/>
      <c r="AC20" s="29"/>
      <c r="AD20" s="29"/>
      <c r="AE20" s="29"/>
      <c r="AF20" s="29"/>
      <c r="AG20" s="29"/>
      <c r="AH20" s="29"/>
      <c r="AI20" s="185"/>
      <c r="AJ20" s="169"/>
    </row>
    <row r="21" spans="1:36" ht="15" customHeight="1" x14ac:dyDescent="0.2">
      <c r="A21" s="103"/>
      <c r="B21" s="190"/>
      <c r="C21" s="116" t="s">
        <v>13</v>
      </c>
      <c r="D21" s="505" t="s">
        <v>26</v>
      </c>
      <c r="E21" s="505"/>
      <c r="F21" s="505"/>
      <c r="G21" s="505"/>
      <c r="H21" s="505"/>
      <c r="I21" s="505"/>
      <c r="J21" s="505"/>
      <c r="K21" s="118"/>
      <c r="L21" s="118"/>
      <c r="M21" s="118"/>
      <c r="N21" s="118"/>
      <c r="O21" s="118"/>
      <c r="P21" s="118"/>
      <c r="Q21" s="122"/>
      <c r="R21" s="124"/>
      <c r="S21" s="124"/>
      <c r="T21" s="124"/>
      <c r="U21" s="124"/>
      <c r="V21" s="124"/>
      <c r="W21" s="124"/>
      <c r="X21" s="124"/>
      <c r="Y21" s="185"/>
      <c r="Z21" s="29"/>
      <c r="AA21" s="29"/>
      <c r="AB21" s="29"/>
      <c r="AC21" s="29"/>
      <c r="AD21" s="29"/>
      <c r="AE21" s="29"/>
      <c r="AF21" s="29"/>
      <c r="AG21" s="29"/>
      <c r="AH21" s="29"/>
      <c r="AI21" s="185"/>
      <c r="AJ21" s="169"/>
    </row>
    <row r="22" spans="1:36" ht="15" customHeight="1" x14ac:dyDescent="0.2">
      <c r="A22" s="103"/>
      <c r="B22" s="190"/>
      <c r="C22" s="116" t="s">
        <v>14</v>
      </c>
      <c r="D22" s="505" t="s">
        <v>27</v>
      </c>
      <c r="E22" s="505"/>
      <c r="F22" s="505"/>
      <c r="G22" s="505"/>
      <c r="H22" s="505"/>
      <c r="I22" s="505"/>
      <c r="J22" s="505"/>
      <c r="K22" s="118"/>
      <c r="L22" s="118"/>
      <c r="M22" s="118"/>
      <c r="N22" s="118"/>
      <c r="O22" s="118"/>
      <c r="P22" s="118"/>
      <c r="Q22" s="122"/>
      <c r="R22" s="105"/>
      <c r="S22" s="105"/>
      <c r="T22" s="105"/>
      <c r="U22" s="105"/>
      <c r="V22" s="105"/>
      <c r="W22" s="105"/>
      <c r="X22" s="105"/>
      <c r="Y22" s="185"/>
      <c r="Z22" s="29"/>
      <c r="AA22" s="29"/>
      <c r="AB22" s="29"/>
      <c r="AC22" s="29"/>
      <c r="AD22" s="29"/>
      <c r="AE22" s="29"/>
      <c r="AF22" s="29"/>
      <c r="AG22" s="29"/>
      <c r="AH22" s="29"/>
      <c r="AI22" s="185"/>
      <c r="AJ22" s="169"/>
    </row>
    <row r="23" spans="1:36" ht="15" customHeight="1" x14ac:dyDescent="0.2">
      <c r="A23" s="103"/>
      <c r="B23" s="190"/>
      <c r="C23" s="116" t="s">
        <v>15</v>
      </c>
      <c r="D23" s="505" t="s">
        <v>28</v>
      </c>
      <c r="E23" s="505"/>
      <c r="F23" s="505"/>
      <c r="G23" s="505"/>
      <c r="H23" s="505"/>
      <c r="I23" s="505"/>
      <c r="J23" s="505"/>
      <c r="K23" s="118"/>
      <c r="L23" s="118"/>
      <c r="M23" s="118"/>
      <c r="N23" s="118"/>
      <c r="O23" s="118"/>
      <c r="P23" s="118"/>
      <c r="Q23" s="122"/>
      <c r="R23" s="89"/>
      <c r="S23" s="89"/>
      <c r="T23" s="89"/>
      <c r="U23" s="89"/>
      <c r="V23" s="89"/>
      <c r="W23" s="89"/>
      <c r="X23" s="89"/>
      <c r="Y23" s="184"/>
      <c r="Z23" s="29"/>
      <c r="AA23" s="29"/>
      <c r="AB23" s="29"/>
      <c r="AC23" s="29"/>
      <c r="AD23" s="29"/>
      <c r="AE23" s="29"/>
      <c r="AF23" s="29"/>
      <c r="AG23" s="29"/>
      <c r="AH23" s="29"/>
      <c r="AI23" s="184"/>
      <c r="AJ23" s="169"/>
    </row>
    <row r="24" spans="1:36" ht="15" customHeight="1" x14ac:dyDescent="0.2">
      <c r="A24" s="103"/>
      <c r="B24" s="190"/>
      <c r="C24" s="116" t="s">
        <v>16</v>
      </c>
      <c r="D24" s="505" t="s">
        <v>29</v>
      </c>
      <c r="E24" s="505"/>
      <c r="F24" s="505"/>
      <c r="G24" s="505"/>
      <c r="H24" s="505"/>
      <c r="I24" s="505"/>
      <c r="J24" s="505"/>
      <c r="K24" s="118"/>
      <c r="L24" s="118"/>
      <c r="M24" s="118"/>
      <c r="N24" s="118"/>
      <c r="O24" s="118"/>
      <c r="P24" s="118"/>
      <c r="Q24" s="122"/>
      <c r="R24" s="89"/>
      <c r="S24" s="89"/>
      <c r="T24" s="89"/>
      <c r="U24" s="89"/>
      <c r="V24" s="89"/>
      <c r="W24" s="89"/>
      <c r="X24" s="89"/>
      <c r="Y24" s="183"/>
      <c r="Z24" s="29"/>
      <c r="AA24" s="29"/>
      <c r="AB24" s="29"/>
      <c r="AC24" s="29"/>
      <c r="AD24" s="29"/>
      <c r="AE24" s="29"/>
      <c r="AF24" s="29"/>
      <c r="AG24" s="29"/>
      <c r="AH24" s="29"/>
      <c r="AI24" s="183"/>
      <c r="AJ24" s="169"/>
    </row>
    <row r="25" spans="1:36" ht="15" customHeight="1" x14ac:dyDescent="0.2">
      <c r="A25" s="103"/>
      <c r="B25" s="190"/>
      <c r="C25" s="134"/>
      <c r="D25" s="135"/>
      <c r="E25" s="136"/>
      <c r="F25" s="136"/>
      <c r="G25" s="136"/>
      <c r="H25" s="136"/>
      <c r="I25" s="136"/>
      <c r="J25" s="136"/>
      <c r="K25" s="510"/>
      <c r="L25" s="510"/>
      <c r="M25" s="510"/>
      <c r="N25" s="159"/>
      <c r="O25" s="159"/>
      <c r="P25" s="159"/>
      <c r="Q25" s="118"/>
      <c r="R25" s="118"/>
      <c r="S25" s="118"/>
      <c r="T25" s="118"/>
      <c r="U25" s="119"/>
      <c r="V25" s="120"/>
      <c r="W25" s="105"/>
      <c r="X25" s="116"/>
      <c r="Y25" s="183"/>
      <c r="Z25" s="29"/>
      <c r="AA25" s="29"/>
      <c r="AB25" s="29"/>
      <c r="AC25" s="29"/>
      <c r="AD25" s="29"/>
      <c r="AE25" s="29"/>
      <c r="AF25" s="29"/>
      <c r="AG25" s="29"/>
      <c r="AH25" s="29"/>
      <c r="AI25" s="183"/>
      <c r="AJ25" s="169"/>
    </row>
    <row r="26" spans="1:36" hidden="1" x14ac:dyDescent="0.2">
      <c r="A26" s="103"/>
      <c r="B26" s="182"/>
      <c r="C26" s="134"/>
      <c r="D26" s="137"/>
      <c r="E26" s="138"/>
      <c r="F26" s="136"/>
      <c r="G26" s="139"/>
      <c r="H26" s="138"/>
      <c r="I26" s="136"/>
      <c r="J26" s="139"/>
      <c r="K26" s="136"/>
      <c r="L26" s="136"/>
      <c r="M26" s="136"/>
      <c r="N26" s="136"/>
      <c r="O26" s="136"/>
      <c r="P26" s="136"/>
      <c r="Q26" s="118"/>
      <c r="R26" s="118"/>
      <c r="S26" s="118"/>
      <c r="T26" s="118"/>
      <c r="U26" s="119"/>
      <c r="V26" s="118"/>
      <c r="W26" s="105"/>
      <c r="X26" s="116"/>
      <c r="Y26" s="186"/>
      <c r="Z26" s="29"/>
      <c r="AA26" s="29"/>
      <c r="AB26" s="29"/>
      <c r="AC26" s="29"/>
      <c r="AD26" s="29"/>
      <c r="AE26" s="29"/>
      <c r="AF26" s="29"/>
      <c r="AG26" s="29"/>
      <c r="AH26" s="29"/>
      <c r="AI26" s="186"/>
    </row>
    <row r="27" spans="1:36" hidden="1" x14ac:dyDescent="0.2">
      <c r="A27" s="103"/>
      <c r="B27" s="182"/>
      <c r="C27" s="506"/>
      <c r="D27" s="506"/>
      <c r="E27" s="506"/>
      <c r="F27" s="506"/>
      <c r="G27" s="506"/>
      <c r="H27" s="506"/>
      <c r="I27" s="506"/>
      <c r="J27" s="506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9"/>
      <c r="V27" s="118"/>
      <c r="W27" s="105"/>
      <c r="X27" s="116"/>
      <c r="Y27" s="186"/>
      <c r="Z27" s="29"/>
      <c r="AA27" s="29"/>
      <c r="AB27" s="29"/>
      <c r="AC27" s="29"/>
      <c r="AD27" s="29"/>
      <c r="AE27" s="29"/>
      <c r="AF27" s="29"/>
      <c r="AG27" s="29"/>
      <c r="AH27" s="29"/>
      <c r="AI27" s="186"/>
    </row>
    <row r="28" spans="1:36" hidden="1" x14ac:dyDescent="0.2">
      <c r="A28" s="103"/>
      <c r="B28" s="182"/>
      <c r="C28" s="116"/>
      <c r="D28" s="505"/>
      <c r="E28" s="505"/>
      <c r="F28" s="505"/>
      <c r="G28" s="505"/>
      <c r="H28" s="505"/>
      <c r="I28" s="505"/>
      <c r="J28" s="505"/>
      <c r="K28" s="118"/>
      <c r="L28" s="118"/>
      <c r="M28" s="118"/>
      <c r="N28" s="118"/>
      <c r="O28" s="118"/>
      <c r="P28" s="118"/>
      <c r="Q28" s="122"/>
      <c r="R28" s="118"/>
      <c r="S28" s="118"/>
      <c r="T28" s="118"/>
      <c r="U28" s="119"/>
      <c r="V28" s="118"/>
      <c r="W28" s="105"/>
      <c r="X28" s="116"/>
      <c r="Y28" s="186"/>
      <c r="Z28" s="29"/>
      <c r="AA28" s="29"/>
      <c r="AB28" s="29"/>
      <c r="AC28" s="29"/>
      <c r="AD28" s="29"/>
      <c r="AE28" s="29"/>
      <c r="AF28" s="29"/>
      <c r="AG28" s="29"/>
      <c r="AH28" s="29"/>
      <c r="AI28" s="186"/>
    </row>
    <row r="29" spans="1:36" hidden="1" x14ac:dyDescent="0.2">
      <c r="A29" s="103"/>
      <c r="B29" s="182"/>
      <c r="C29" s="116"/>
      <c r="D29" s="505"/>
      <c r="E29" s="505"/>
      <c r="F29" s="505"/>
      <c r="G29" s="505"/>
      <c r="H29" s="505"/>
      <c r="I29" s="505"/>
      <c r="J29" s="505"/>
      <c r="K29" s="118"/>
      <c r="L29" s="118"/>
      <c r="M29" s="118"/>
      <c r="N29" s="118"/>
      <c r="O29" s="118"/>
      <c r="P29" s="118"/>
      <c r="Q29" s="122"/>
      <c r="R29" s="105"/>
      <c r="S29" s="105"/>
      <c r="T29" s="105"/>
      <c r="U29" s="123"/>
      <c r="V29" s="105"/>
      <c r="W29" s="105"/>
      <c r="X29" s="105"/>
      <c r="Y29" s="186"/>
      <c r="Z29" s="29"/>
      <c r="AA29" s="29"/>
      <c r="AB29" s="29"/>
      <c r="AC29" s="29"/>
      <c r="AD29" s="29"/>
      <c r="AE29" s="29"/>
      <c r="AF29" s="29"/>
      <c r="AG29" s="29"/>
      <c r="AH29" s="29"/>
      <c r="AI29" s="186"/>
    </row>
    <row r="30" spans="1:36" hidden="1" x14ac:dyDescent="0.2">
      <c r="A30" s="103"/>
      <c r="B30" s="182"/>
      <c r="C30" s="116"/>
      <c r="D30" s="505"/>
      <c r="E30" s="505"/>
      <c r="F30" s="505"/>
      <c r="G30" s="505"/>
      <c r="H30" s="505"/>
      <c r="I30" s="505"/>
      <c r="J30" s="505"/>
      <c r="K30" s="118"/>
      <c r="L30" s="118"/>
      <c r="M30" s="118"/>
      <c r="N30" s="118"/>
      <c r="O30" s="118"/>
      <c r="P30" s="118"/>
      <c r="Q30" s="122"/>
      <c r="R30" s="124"/>
      <c r="S30" s="124"/>
      <c r="T30" s="124"/>
      <c r="U30" s="124"/>
      <c r="V30" s="124"/>
      <c r="W30" s="124"/>
      <c r="X30" s="124"/>
      <c r="Y30" s="187"/>
      <c r="Z30" s="29"/>
      <c r="AA30" s="29"/>
      <c r="AB30" s="29"/>
      <c r="AC30" s="29"/>
      <c r="AD30" s="29"/>
      <c r="AE30" s="29"/>
      <c r="AF30" s="29"/>
      <c r="AG30" s="29"/>
      <c r="AH30" s="29"/>
      <c r="AI30" s="187"/>
    </row>
    <row r="31" spans="1:36" hidden="1" x14ac:dyDescent="0.2">
      <c r="A31" s="103"/>
      <c r="B31" s="182"/>
      <c r="C31" s="116"/>
      <c r="D31" s="505"/>
      <c r="E31" s="505"/>
      <c r="F31" s="505"/>
      <c r="G31" s="505"/>
      <c r="H31" s="505"/>
      <c r="I31" s="505"/>
      <c r="J31" s="505"/>
      <c r="K31" s="118"/>
      <c r="L31" s="118"/>
      <c r="M31" s="118"/>
      <c r="N31" s="118"/>
      <c r="O31" s="118"/>
      <c r="P31" s="118"/>
      <c r="Q31" s="122"/>
      <c r="R31" s="105"/>
      <c r="S31" s="105"/>
      <c r="T31" s="105"/>
      <c r="U31" s="105"/>
      <c r="V31" s="105"/>
      <c r="W31" s="105"/>
      <c r="X31" s="105"/>
      <c r="Y31" s="186"/>
      <c r="Z31" s="29"/>
      <c r="AA31" s="29"/>
      <c r="AB31" s="29"/>
      <c r="AC31" s="29"/>
      <c r="AD31" s="29"/>
      <c r="AE31" s="29"/>
      <c r="AF31" s="29"/>
      <c r="AG31" s="29"/>
      <c r="AH31" s="29"/>
      <c r="AI31" s="186"/>
    </row>
    <row r="32" spans="1:36" hidden="1" x14ac:dyDescent="0.2">
      <c r="A32" s="125"/>
      <c r="C32" s="116"/>
      <c r="D32" s="505"/>
      <c r="E32" s="505"/>
      <c r="F32" s="505"/>
      <c r="G32" s="505"/>
      <c r="H32" s="505"/>
      <c r="I32" s="505"/>
      <c r="J32" s="505"/>
      <c r="K32" s="118"/>
      <c r="L32" s="118"/>
      <c r="M32" s="118"/>
      <c r="N32" s="118"/>
      <c r="O32" s="118"/>
      <c r="P32" s="118"/>
      <c r="Q32" s="122"/>
      <c r="R32" s="29"/>
      <c r="S32" s="29"/>
      <c r="T32" s="29"/>
      <c r="U32" s="29"/>
      <c r="V32" s="29"/>
      <c r="W32" s="29"/>
      <c r="X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49" hidden="1" x14ac:dyDescent="0.2">
      <c r="A33" s="125"/>
      <c r="C33" s="116"/>
      <c r="D33" s="505"/>
      <c r="E33" s="505"/>
      <c r="F33" s="505"/>
      <c r="G33" s="505"/>
      <c r="H33" s="505"/>
      <c r="I33" s="505"/>
      <c r="J33" s="505"/>
      <c r="K33" s="118"/>
      <c r="L33" s="118"/>
      <c r="M33" s="118"/>
      <c r="N33" s="118"/>
      <c r="O33" s="118"/>
      <c r="P33" s="118"/>
      <c r="Q33" s="122"/>
      <c r="R33" s="29"/>
      <c r="S33" s="29"/>
      <c r="T33" s="29"/>
      <c r="U33" s="29"/>
      <c r="V33" s="29"/>
      <c r="W33" s="29"/>
      <c r="X33" s="29"/>
      <c r="Z33" s="29"/>
      <c r="AA33" s="29"/>
      <c r="AB33" s="29"/>
      <c r="AC33" s="29"/>
      <c r="AD33" s="29"/>
      <c r="AE33" s="29"/>
      <c r="AF33" s="29"/>
      <c r="AG33" s="29"/>
      <c r="AH33" s="29"/>
    </row>
    <row r="34" spans="1:49" s="130" customFormat="1" ht="15" customHeight="1" thickBot="1" x14ac:dyDescent="0.25">
      <c r="A34" s="126"/>
      <c r="B34" s="127"/>
      <c r="C34" s="127"/>
      <c r="D34" s="127"/>
      <c r="E34" s="127"/>
      <c r="F34" s="127"/>
      <c r="G34" s="127"/>
      <c r="H34" s="127"/>
      <c r="I34" s="128"/>
      <c r="J34" s="129"/>
      <c r="K34" s="129"/>
      <c r="L34" s="129"/>
      <c r="M34" s="129"/>
      <c r="N34" s="129"/>
      <c r="O34" s="129"/>
      <c r="P34" s="129"/>
      <c r="Q34" s="128"/>
      <c r="R34" s="127"/>
      <c r="S34" s="127"/>
      <c r="T34" s="127"/>
      <c r="U34" s="127"/>
      <c r="V34" s="127"/>
      <c r="W34" s="127"/>
      <c r="X34" s="127"/>
      <c r="Y34" s="189"/>
      <c r="Z34" s="127"/>
      <c r="AA34" s="127"/>
      <c r="AB34" s="127"/>
      <c r="AC34" s="127"/>
      <c r="AD34" s="127"/>
      <c r="AE34" s="127"/>
      <c r="AF34" s="127"/>
      <c r="AG34" s="127"/>
      <c r="AH34" s="127"/>
      <c r="AI34" s="189"/>
      <c r="AJ34" s="169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</row>
    <row r="35" spans="1:49" hidden="1" x14ac:dyDescent="0.2">
      <c r="I35" s="122"/>
      <c r="J35" s="118"/>
      <c r="K35" s="118"/>
      <c r="L35" s="118"/>
      <c r="M35" s="118"/>
      <c r="N35" s="118"/>
      <c r="O35" s="118"/>
      <c r="P35" s="118"/>
      <c r="Q35" s="122"/>
    </row>
    <row r="36" spans="1:49" hidden="1" x14ac:dyDescent="0.2">
      <c r="I36" s="122"/>
      <c r="J36" s="118"/>
      <c r="K36" s="118"/>
      <c r="L36" s="118"/>
      <c r="M36" s="118"/>
      <c r="N36" s="118"/>
      <c r="O36" s="118"/>
      <c r="P36" s="118"/>
      <c r="Q36" s="122"/>
    </row>
    <row r="37" spans="1:49" hidden="1" x14ac:dyDescent="0.2">
      <c r="I37" s="122"/>
      <c r="J37" s="118"/>
      <c r="K37" s="118"/>
      <c r="L37" s="118"/>
      <c r="M37" s="118"/>
      <c r="N37" s="118"/>
      <c r="O37" s="118"/>
      <c r="P37" s="118"/>
      <c r="Q37" s="122"/>
    </row>
    <row r="38" spans="1:49" hidden="1" x14ac:dyDescent="0.2">
      <c r="I38" s="122"/>
      <c r="J38" s="118"/>
      <c r="K38" s="118"/>
      <c r="L38" s="118"/>
      <c r="M38" s="118"/>
      <c r="N38" s="118"/>
      <c r="O38" s="118"/>
      <c r="P38" s="118"/>
      <c r="Q38" s="122"/>
    </row>
    <row r="39" spans="1:49" hidden="1" x14ac:dyDescent="0.2">
      <c r="I39" s="122"/>
      <c r="J39" s="118"/>
      <c r="K39" s="118"/>
      <c r="L39" s="118"/>
      <c r="M39" s="118"/>
      <c r="N39" s="118"/>
      <c r="O39" s="118"/>
      <c r="P39" s="118"/>
      <c r="Q39" s="122"/>
    </row>
    <row r="40" spans="1:49" hidden="1" x14ac:dyDescent="0.2">
      <c r="I40" s="122"/>
      <c r="J40" s="118"/>
      <c r="K40" s="118"/>
      <c r="L40" s="118"/>
      <c r="M40" s="118"/>
      <c r="N40" s="118"/>
      <c r="O40" s="118"/>
      <c r="P40" s="118"/>
      <c r="Q40" s="122"/>
    </row>
    <row r="41" spans="1:49" hidden="1" x14ac:dyDescent="0.2">
      <c r="I41" s="122"/>
      <c r="J41" s="118"/>
      <c r="K41" s="118"/>
      <c r="L41" s="118"/>
      <c r="M41" s="118"/>
      <c r="N41" s="118"/>
      <c r="O41" s="118"/>
      <c r="P41" s="118"/>
      <c r="Q41" s="122"/>
    </row>
    <row r="42" spans="1:49" hidden="1" x14ac:dyDescent="0.2">
      <c r="I42" s="122"/>
      <c r="J42" s="118"/>
      <c r="K42" s="118"/>
      <c r="L42" s="118"/>
      <c r="M42" s="118"/>
      <c r="N42" s="118"/>
      <c r="O42" s="118"/>
      <c r="P42" s="118"/>
      <c r="Q42" s="122"/>
    </row>
    <row r="43" spans="1:49" hidden="1" x14ac:dyDescent="0.2">
      <c r="I43" s="122"/>
      <c r="J43" s="118"/>
      <c r="K43" s="118"/>
      <c r="L43" s="118"/>
      <c r="M43" s="118"/>
      <c r="N43" s="118"/>
      <c r="O43" s="118"/>
      <c r="P43" s="118"/>
      <c r="Q43" s="122"/>
    </row>
    <row r="44" spans="1:49" hidden="1" x14ac:dyDescent="0.2">
      <c r="I44" s="122"/>
      <c r="J44" s="118"/>
      <c r="K44" s="118"/>
      <c r="L44" s="118"/>
      <c r="M44" s="118"/>
      <c r="N44" s="118"/>
      <c r="O44" s="118"/>
      <c r="P44" s="118"/>
      <c r="Q44" s="122"/>
    </row>
    <row r="45" spans="1:49" hidden="1" x14ac:dyDescent="0.2">
      <c r="I45" s="122"/>
      <c r="J45" s="118"/>
      <c r="K45" s="118"/>
      <c r="L45" s="118"/>
      <c r="M45" s="118"/>
      <c r="N45" s="118"/>
      <c r="O45" s="118"/>
      <c r="P45" s="118"/>
      <c r="Q45" s="122"/>
    </row>
    <row r="46" spans="1:49" hidden="1" x14ac:dyDescent="0.2">
      <c r="I46" s="122"/>
      <c r="J46" s="118"/>
      <c r="K46" s="118"/>
      <c r="L46" s="118"/>
      <c r="M46" s="118"/>
      <c r="N46" s="118"/>
      <c r="O46" s="118"/>
      <c r="P46" s="118"/>
      <c r="Q46" s="122"/>
    </row>
    <row r="47" spans="1:49" hidden="1" x14ac:dyDescent="0.2">
      <c r="I47" s="122"/>
      <c r="J47" s="118"/>
      <c r="K47" s="118"/>
      <c r="L47" s="118"/>
      <c r="M47" s="118"/>
      <c r="N47" s="118"/>
      <c r="O47" s="118"/>
      <c r="P47" s="118"/>
      <c r="Q47" s="122"/>
    </row>
    <row r="48" spans="1:49" hidden="1" x14ac:dyDescent="0.2">
      <c r="I48" s="122"/>
      <c r="J48" s="118"/>
      <c r="K48" s="118"/>
      <c r="L48" s="118"/>
      <c r="M48" s="118"/>
      <c r="N48" s="118"/>
      <c r="O48" s="118"/>
      <c r="P48" s="118"/>
      <c r="Q48" s="122"/>
    </row>
    <row r="49" hidden="1" x14ac:dyDescent="0.2"/>
    <row r="50" hidden="1" x14ac:dyDescent="0.2"/>
  </sheetData>
  <sortState ref="AA12:AI15">
    <sortCondition descending="1" ref="AH12:AH15"/>
    <sortCondition descending="1" ref="AI12:AI15"/>
  </sortState>
  <mergeCells count="37">
    <mergeCell ref="AA16:AH16"/>
    <mergeCell ref="N9:P9"/>
    <mergeCell ref="N15:P15"/>
    <mergeCell ref="D32:J32"/>
    <mergeCell ref="H13:J13"/>
    <mergeCell ref="E11:G11"/>
    <mergeCell ref="H11:J11"/>
    <mergeCell ref="E12:G12"/>
    <mergeCell ref="D31:J31"/>
    <mergeCell ref="C11:D11"/>
    <mergeCell ref="K11:M11"/>
    <mergeCell ref="N11:P11"/>
    <mergeCell ref="D33:J33"/>
    <mergeCell ref="C27:J27"/>
    <mergeCell ref="D30:J30"/>
    <mergeCell ref="K14:M14"/>
    <mergeCell ref="D24:J24"/>
    <mergeCell ref="K25:M25"/>
    <mergeCell ref="D18:J18"/>
    <mergeCell ref="D19:J19"/>
    <mergeCell ref="C17:J17"/>
    <mergeCell ref="D28:J28"/>
    <mergeCell ref="D29:J29"/>
    <mergeCell ref="D20:K20"/>
    <mergeCell ref="D21:J21"/>
    <mergeCell ref="D22:J22"/>
    <mergeCell ref="D23:J23"/>
    <mergeCell ref="Z3:AH3"/>
    <mergeCell ref="E6:G6"/>
    <mergeCell ref="H7:J7"/>
    <mergeCell ref="K8:M8"/>
    <mergeCell ref="N5:P8"/>
    <mergeCell ref="C3:X3"/>
    <mergeCell ref="C5:D5"/>
    <mergeCell ref="E5:G5"/>
    <mergeCell ref="H5:J5"/>
    <mergeCell ref="K5:M5"/>
  </mergeCells>
  <conditionalFormatting sqref="X6:X10 X12:X14 X16:X28">
    <cfRule type="cellIs" dxfId="1" priority="8" stopIfTrue="1" operator="greaterThanOrEqual">
      <formula>5</formula>
    </cfRule>
  </conditionalFormatting>
  <conditionalFormatting sqref="X15">
    <cfRule type="cellIs" dxfId="0" priority="1" stopIfTrue="1" operator="greaterThanOrEqual">
      <formula>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ROZPIS</vt:lpstr>
      <vt:lpstr>STRELCI_ŽK_ČK</vt:lpstr>
      <vt:lpstr>STATISTIKY</vt:lpstr>
      <vt:lpstr>TABUĽKY</vt:lpstr>
      <vt:lpstr>ROZPIS!Print_Area</vt:lpstr>
      <vt:lpstr>STRELCI_ŽK_ČK!Print_Area</vt:lpstr>
      <vt:lpstr>TABUĽKY!Print_Area</vt:lpstr>
      <vt:lpstr>STATISTIKY!stats</vt:lpstr>
    </vt:vector>
  </TitlesOfParts>
  <Company>U. S.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pet7106</dc:creator>
  <cp:lastModifiedBy>kot1722</cp:lastModifiedBy>
  <cp:lastPrinted>2019-04-04T07:17:15Z</cp:lastPrinted>
  <dcterms:created xsi:type="dcterms:W3CDTF">2009-01-28T11:00:17Z</dcterms:created>
  <dcterms:modified xsi:type="dcterms:W3CDTF">2019-06-05T07:03:22Z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